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MAYO 2025\CARTERAS PENDINTES POR GESTIONAR\NIT 900211468_ESE FABIO JARAMILLO LONDOÑO\"/>
    </mc:Choice>
  </mc:AlternateContent>
  <xr:revisionPtr revIDLastSave="0" documentId="13_ncr:1_{BCE24BD7-A2D4-4F89-9855-8D3CD845917B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_xlnm._FilterDatabase" localSheetId="1" hidden="1">'ESTADO CADA FACT'!$A$2:$AR$2</definedName>
    <definedName name="_xlnm._FilterDatabase" localSheetId="0" hidden="1">'INFO IPS'!$A$3:$M$28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I32" i="3" s="1"/>
  <c r="I33" i="3" s="1"/>
  <c r="H25" i="3"/>
  <c r="H32" i="3" s="1"/>
  <c r="H33" i="3" s="1"/>
  <c r="C11" i="4"/>
  <c r="C9" i="3"/>
  <c r="C9" i="4" s="1"/>
  <c r="I24" i="4" l="1"/>
  <c r="H24" i="4"/>
  <c r="N2" i="2"/>
  <c r="AL1" i="2"/>
  <c r="AK1" i="2"/>
  <c r="AJ1" i="2"/>
  <c r="AI1" i="2"/>
  <c r="AH1" i="2"/>
  <c r="AG1" i="2"/>
  <c r="AF1" i="2"/>
  <c r="AE1" i="2"/>
  <c r="AD1" i="2"/>
  <c r="AC1" i="2"/>
  <c r="V1" i="2"/>
  <c r="O1" i="2"/>
  <c r="J1" i="2"/>
  <c r="I1" i="2"/>
  <c r="I29" i="1"/>
  <c r="M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<sst xmlns="http://schemas.openxmlformats.org/spreadsheetml/2006/main" count="434" uniqueCount="142">
  <si>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</si>
  <si>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</si>
  <si>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</si>
  <si>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</si>
  <si>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</si>
  <si>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</si>
  <si>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</si>
  <si>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</si>
  <si>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</si>
  <si>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</si>
  <si>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</si>
  <si>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</si>
  <si>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</si>
  <si>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</si>
  <si>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</si>
  <si>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</si>
  <si>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</si>
  <si>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HLC</t>
  </si>
  <si>
    <t>HSJ</t>
  </si>
  <si>
    <t>SORT</t>
  </si>
  <si>
    <t>00/00/0000</t>
  </si>
  <si>
    <t>N/A</t>
  </si>
  <si>
    <t>URGENCIAS</t>
  </si>
  <si>
    <t>VALPARAISO</t>
  </si>
  <si>
    <t>ESE FABIO JARAMILLO LONDOÑO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</si>
  <si>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</si>
  <si>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</si>
  <si>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</si>
  <si>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</si>
  <si>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</si>
  <si>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</si>
  <si>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</si>
  <si>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</si>
  <si>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</si>
  <si>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</si>
  <si>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</si>
  <si>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</si>
  <si>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</si>
  <si>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</si>
  <si>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</si>
  <si>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</si>
  <si>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</si>
  <si>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</si>
  <si>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</si>
  <si>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</si>
  <si>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</si>
  <si>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</si>
  <si>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</si>
  <si>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</si>
  <si>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</si>
  <si>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</si>
  <si>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</si>
  <si>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</si>
  <si>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</si>
  <si>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</si>
  <si>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</si>
  <si>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</si>
  <si>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SORT372216</t>
  </si>
  <si>
    <t>900211468_SORT372216</t>
  </si>
  <si>
    <t>SORT219926</t>
  </si>
  <si>
    <t>900211468_SORT219926</t>
  </si>
  <si>
    <t>SORT231334</t>
  </si>
  <si>
    <t>900211468_SORT231334</t>
  </si>
  <si>
    <t>HLC971507</t>
  </si>
  <si>
    <t>900211468_HLC971507</t>
  </si>
  <si>
    <t>HLC1090535</t>
  </si>
  <si>
    <t>900211468_HLC1090535</t>
  </si>
  <si>
    <t>HSJ1324169</t>
  </si>
  <si>
    <t>900211468_HSJ1324169</t>
  </si>
  <si>
    <t>SORT6576</t>
  </si>
  <si>
    <t>900211468_SORT6576</t>
  </si>
  <si>
    <t>SORT6577</t>
  </si>
  <si>
    <t>900211468_SORT6577</t>
  </si>
  <si>
    <t>SORT147241</t>
  </si>
  <si>
    <t>900211468_SORT147241</t>
  </si>
  <si>
    <t>SORT111420</t>
  </si>
  <si>
    <t>900211468_SORT111420</t>
  </si>
  <si>
    <t>SORT183868</t>
  </si>
  <si>
    <t>900211468_SORT183868</t>
  </si>
  <si>
    <t>SORT236101</t>
  </si>
  <si>
    <t>900211468_SORT236101</t>
  </si>
  <si>
    <t>SORT242866</t>
  </si>
  <si>
    <t>900211468_SORT242866</t>
  </si>
  <si>
    <t>SORT54639</t>
  </si>
  <si>
    <t>900211468_SORT54639</t>
  </si>
  <si>
    <t>SORT56674</t>
  </si>
  <si>
    <t>900211468_SORT56674</t>
  </si>
  <si>
    <t>SORT115782</t>
  </si>
  <si>
    <t>900211468_SORT115782</t>
  </si>
  <si>
    <t>SORT236596</t>
  </si>
  <si>
    <t>900211468_SORT236596</t>
  </si>
  <si>
    <t>SORT183853</t>
  </si>
  <si>
    <t>900211468_SORT183853</t>
  </si>
  <si>
    <t>SORT178189</t>
  </si>
  <si>
    <t>900211468_SORT178189</t>
  </si>
  <si>
    <t>SORT23498</t>
  </si>
  <si>
    <t>900211468_SORT23498</t>
  </si>
  <si>
    <t>SORT171842</t>
  </si>
  <si>
    <t>900211468_SORT171842</t>
  </si>
  <si>
    <t>SORT174031</t>
  </si>
  <si>
    <t>900211468_SORT174031</t>
  </si>
  <si>
    <t>SORT284240</t>
  </si>
  <si>
    <t>900211468_SORT284240</t>
  </si>
  <si>
    <t>SORT336859</t>
  </si>
  <si>
    <t>900211468_SORT336859</t>
  </si>
  <si>
    <t>SORT394771</t>
  </si>
  <si>
    <t>900211468_SORT394771</t>
  </si>
  <si>
    <t>Factura No Radicada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</si>
  <si>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</si>
  <si>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</si>
  <si>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</si>
  <si>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</si>
  <si>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</si>
  <si>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</si>
  <si>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</si>
  <si>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</si>
  <si>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</si>
  <si>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</si>
  <si>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</si>
  <si>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</si>
  <si>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</si>
  <si>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</si>
  <si>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</si>
  <si>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</si>
  <si>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</si>
  <si>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</si>
  <si>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</si>
  <si>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</si>
  <si>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</si>
  <si>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</si>
  <si>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</si>
  <si>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</si>
  <si>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</si>
  <si>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</si>
  <si>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</si>
  <si>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</si>
  <si>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</si>
  <si>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</si>
  <si>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ESE FABIO JARAMILLO LONDOÑO</t>
  </si>
  <si>
    <t>NIT: 900211468</t>
  </si>
  <si>
    <t>A continuacion me permito remitir nuestra respuesta al estado de cartera presentado en la fecha: 05/05/2025</t>
  </si>
  <si>
    <t>Con Corte al dia: 30/04/2025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</si>
</sst>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8"/>
      <color rgb="FF000000"/>
      <name val="Tahoma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4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0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4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right" vertical="top"/>
    </xf>
    <xf numFmtId="3" fontId="0" fillId="0" borderId="0" xfId="0" applyNumberFormat="1"/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1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164" fontId="10" fillId="0" borderId="0" xfId="2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10" fillId="0" borderId="0" xfId="2" applyNumberFormat="1" applyFont="1" applyAlignment="1">
      <alignment horizontal="center" vertical="center"/>
    </xf>
    <xf numFmtId="0" fontId="10" fillId="0" borderId="0" xfId="2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64" fontId="12" fillId="0" borderId="1" xfId="2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12" fillId="4" borderId="1" xfId="2" applyNumberFormat="1" applyFont="1" applyFill="1" applyBorder="1" applyAlignment="1">
      <alignment horizontal="center" vertical="center" wrapText="1"/>
    </xf>
    <xf numFmtId="0" fontId="12" fillId="4" borderId="1" xfId="2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4" fontId="12" fillId="5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6" fontId="12" fillId="3" borderId="1" xfId="2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14" fontId="11" fillId="2" borderId="1" xfId="0" applyNumberFormat="1" applyFont="1" applyFill="1" applyBorder="1" applyAlignment="1">
      <alignment horizontal="center" vertical="center"/>
    </xf>
    <xf numFmtId="14" fontId="14" fillId="2" borderId="1" xfId="0" applyNumberFormat="1" applyFont="1" applyFill="1" applyBorder="1" applyAlignment="1">
      <alignment horizontal="center" vertical="top" wrapText="1"/>
    </xf>
    <xf numFmtId="164" fontId="14" fillId="2" borderId="1" xfId="2" applyNumberFormat="1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4" fillId="2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67" fontId="5" fillId="0" borderId="0" xfId="1" applyNumberFormat="1" applyFont="1"/>
    <xf numFmtId="14" fontId="5" fillId="0" borderId="0" xfId="1" applyNumberFormat="1" applyFont="1" applyAlignment="1">
      <alignment horizontal="left"/>
    </xf>
    <xf numFmtId="1" fontId="6" fillId="0" borderId="0" xfId="3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1" fontId="6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8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8" fontId="5" fillId="0" borderId="9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8" fontId="6" fillId="0" borderId="13" xfId="1" applyNumberFormat="1" applyFont="1" applyBorder="1" applyAlignment="1">
      <alignment horizontal="right"/>
    </xf>
    <xf numFmtId="168" fontId="5" fillId="0" borderId="0" xfId="1" applyNumberFormat="1" applyFont="1"/>
    <xf numFmtId="168" fontId="6" fillId="0" borderId="9" xfId="1" applyNumberFormat="1" applyFont="1" applyBorder="1"/>
    <xf numFmtId="168" fontId="5" fillId="0" borderId="9" xfId="1" applyNumberFormat="1" applyFont="1" applyBorder="1"/>
    <xf numFmtId="168" fontId="6" fillId="0" borderId="0" xfId="1" applyNumberFormat="1" applyFont="1"/>
    <xf numFmtId="0" fontId="15" fillId="0" borderId="0" xfId="1" applyFont="1" applyAlignment="1">
      <alignment horizontal="center" vertical="center" wrapText="1"/>
    </xf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6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5" fillId="2" borderId="0" xfId="1" applyFont="1" applyFill="1"/>
    <xf numFmtId="0" fontId="6" fillId="0" borderId="0" xfId="1" applyFont="1" applyAlignment="1">
      <alignment horizontal="center"/>
    </xf>
    <xf numFmtId="1" fontId="6" fillId="0" borderId="0" xfId="3" applyNumberFormat="1" applyFont="1" applyAlignment="1">
      <alignment horizontal="right"/>
    </xf>
    <xf numFmtId="169" fontId="6" fillId="0" borderId="0" xfId="4" applyNumberFormat="1" applyFont="1" applyAlignment="1">
      <alignment horizontal="right"/>
    </xf>
    <xf numFmtId="1" fontId="5" fillId="0" borderId="0" xfId="3" applyNumberFormat="1" applyFont="1" applyAlignment="1">
      <alignment horizontal="right"/>
    </xf>
    <xf numFmtId="169" fontId="5" fillId="0" borderId="0" xfId="4" applyNumberFormat="1" applyFont="1" applyAlignment="1">
      <alignment horizontal="right"/>
    </xf>
    <xf numFmtId="170" fontId="5" fillId="0" borderId="13" xfId="4" applyNumberFormat="1" applyFont="1" applyBorder="1" applyAlignment="1">
      <alignment horizontal="center"/>
    </xf>
    <xf numFmtId="169" fontId="5" fillId="0" borderId="13" xfId="4" applyNumberFormat="1" applyFont="1" applyBorder="1" applyAlignment="1">
      <alignment horizontal="right"/>
    </xf>
    <xf numFmtId="0" fontId="16" fillId="0" borderId="0" xfId="0" applyFont="1" applyAlignment="1">
      <alignment horizontal="center" vertical="center" wrapText="1"/>
    </xf>
  </cellXfs>
  <cellStyles count="5">
    <cellStyle name="Millares 2 2" xfId="4" xr:uid="{99EF957F-C9E9-4616-A08A-81409557DCEA}"/>
    <cellStyle name="Millares 3" xfId="3" xr:uid="{3A1E9B74-D073-407D-A32F-21D2621DD7A3}"/>
    <cellStyle name="Moneda" xfId="2" builtinId="4"/>
    <cellStyle name="Normal" xfId="0" builtinId="0"/>
    <cellStyle name="Normal 2 2" xfId="1" xr:uid="{5CF8AC20-6A99-45FE-9C2A-D905957A92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microsoft.com/office/2017/10/relationships/person" Target="persons/perso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</xdr:colOff>
      <xdr:row>0</xdr:row>
      <xdr:rowOff>63500</xdr:rowOff>
    </xdr:from>
    <xdr:to>
      <xdr:col>4</xdr:col>
      <xdr:colOff>6350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83" y="63500"/>
          <a:ext cx="1211792" cy="608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C3647E-1C05-4CAD-8F53-C3F3695432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9884B578-72E2-4377-B535-D22D3DD81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64092C2D-FA41-4337-9CFD-6EB088CBE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ED23016-CB88-4C08-A2F7-CA75626B5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CARTERAS%20PENDIENTES%20MAYO%202025\3.%20MACRO%20MAYO%202025.xlsx" TargetMode="External"/><Relationship Id="rId1" Type="http://schemas.openxmlformats.org/officeDocument/2006/relationships/externalLinkPath" Target="/CxPSalud/CARTERA/GESTORES%20DE%20CARTERA/NEYLA%20LIZETH%20OME/GESTION%20DE%20CARTERAS%202025/CARTERAS%20PENDIENTES%20MAYO%202025/3.%20MACRO%20MAYO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MAYO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showGridLines="0" topLeftCell="A11" zoomScale="120" zoomScaleNormal="120" workbookViewId="0">
      <selection activeCell="G15" sqref="G15"/>
    </sheetView>
  </sheetViews>
  <sheetFormatPr baseColWidth="10" defaultRowHeight="14.5" x14ac:dyDescent="0.35"/>
  <cols>
    <col min="1" max="1" width="10.7265625" bestFit="1" customWidth="1"/>
    <col min="2" max="2" width="31.1796875" customWidth="1"/>
    <col min="3" max="3" width="9" customWidth="1"/>
    <col min="4" max="5" width="8.81640625" customWidth="1"/>
    <col min="6" max="7" width="10.1796875" customWidth="1"/>
    <col min="8" max="8" width="11.453125" customWidth="1"/>
    <col min="9" max="9" width="12.1796875" customWidth="1"/>
    <col min="10" max="10" width="15.7265625" bestFit="1" customWidth="1"/>
    <col min="11" max="11" width="13.7265625" customWidth="1"/>
    <col min="12" max="12" width="15.1796875" customWidth="1"/>
    <col min="13" max="13" width="13" customWidth="1"/>
  </cols>
  <sheetData>
    <row r="1" spans="1:13" ht="29.15" customHeight="1" x14ac:dyDescent="0.35">
      <c r="C1" s="10"/>
      <c r="D1" s="10"/>
      <c r="E1" s="11" t="s">
        <v>15</v>
      </c>
      <c r="F1" s="11"/>
      <c r="G1" s="11"/>
      <c r="H1" s="11"/>
      <c r="I1" s="11"/>
      <c r="J1" s="11"/>
      <c r="K1" s="11"/>
      <c r="L1" s="11"/>
      <c r="M1" s="3" t="s">
        <v>13</v>
      </c>
    </row>
    <row r="2" spans="1:13" ht="29.5" customHeight="1" x14ac:dyDescent="0.35">
      <c r="C2" s="10"/>
      <c r="D2" s="10"/>
      <c r="E2" s="12" t="s">
        <v>16</v>
      </c>
      <c r="F2" s="12"/>
      <c r="G2" s="12"/>
      <c r="H2" s="12"/>
      <c r="I2" s="12"/>
      <c r="J2" s="12"/>
      <c r="K2" s="12"/>
      <c r="L2" s="12"/>
      <c r="M2" s="3" t="s">
        <v>14</v>
      </c>
    </row>
    <row r="3" spans="1:13" s="2" customFormat="1" ht="29" x14ac:dyDescent="0.35">
      <c r="A3" s="1" t="s">
        <v>6</v>
      </c>
      <c r="B3" s="1" t="s">
        <v>8</v>
      </c>
      <c r="C3" s="1" t="s">
        <v>0</v>
      </c>
      <c r="D3" s="1" t="s">
        <v>1</v>
      </c>
      <c r="E3" s="1" t="s">
        <v>12</v>
      </c>
      <c r="F3" s="1" t="s">
        <v>2</v>
      </c>
      <c r="G3" s="1" t="s">
        <v>3</v>
      </c>
      <c r="H3" s="1" t="s">
        <v>4</v>
      </c>
      <c r="I3" s="1" t="s">
        <v>5</v>
      </c>
      <c r="J3" s="1" t="s">
        <v>7</v>
      </c>
      <c r="K3" s="1" t="s">
        <v>9</v>
      </c>
      <c r="L3" s="1" t="s">
        <v>10</v>
      </c>
      <c r="M3" s="1" t="s">
        <v>11</v>
      </c>
    </row>
    <row r="4" spans="1:13" x14ac:dyDescent="0.35">
      <c r="A4" s="4">
        <v>900211468</v>
      </c>
      <c r="B4" s="4" t="s">
        <v>24</v>
      </c>
      <c r="C4" s="4" t="s">
        <v>19</v>
      </c>
      <c r="D4" s="4">
        <v>372216</v>
      </c>
      <c r="E4" s="4"/>
      <c r="F4" s="6">
        <v>45709</v>
      </c>
      <c r="G4" s="6">
        <v>45741</v>
      </c>
      <c r="H4" s="8">
        <v>219020</v>
      </c>
      <c r="I4" s="8">
        <v>219020</v>
      </c>
      <c r="J4" s="5" t="s">
        <v>21</v>
      </c>
      <c r="K4" s="4" t="s">
        <v>23</v>
      </c>
      <c r="L4" s="4" t="s">
        <v>22</v>
      </c>
      <c r="M4" s="5" t="s">
        <v>21</v>
      </c>
    </row>
    <row r="5" spans="1:13" x14ac:dyDescent="0.35">
      <c r="A5" s="4">
        <v>900211468</v>
      </c>
      <c r="B5" s="4" t="s">
        <v>24</v>
      </c>
      <c r="C5" s="4" t="s">
        <v>19</v>
      </c>
      <c r="D5" s="4">
        <v>219926</v>
      </c>
      <c r="E5" s="4"/>
      <c r="F5" s="6">
        <v>45307</v>
      </c>
      <c r="G5" s="6">
        <v>45736</v>
      </c>
      <c r="H5" s="8">
        <v>165100</v>
      </c>
      <c r="I5" s="8">
        <v>165100</v>
      </c>
      <c r="J5" s="5" t="s">
        <v>21</v>
      </c>
      <c r="K5" s="4" t="s">
        <v>23</v>
      </c>
      <c r="L5" s="4" t="s">
        <v>22</v>
      </c>
      <c r="M5" s="5" t="s">
        <v>21</v>
      </c>
    </row>
    <row r="6" spans="1:13" x14ac:dyDescent="0.35">
      <c r="A6" s="4">
        <v>900211468</v>
      </c>
      <c r="B6" s="4" t="s">
        <v>24</v>
      </c>
      <c r="C6" s="4" t="s">
        <v>19</v>
      </c>
      <c r="D6" s="4">
        <v>231334</v>
      </c>
      <c r="E6" s="4"/>
      <c r="F6" s="6">
        <v>45341</v>
      </c>
      <c r="G6" s="6">
        <v>45457</v>
      </c>
      <c r="H6" s="8">
        <v>111100</v>
      </c>
      <c r="I6" s="8">
        <v>111100</v>
      </c>
      <c r="J6" s="5" t="s">
        <v>21</v>
      </c>
      <c r="K6" s="4" t="s">
        <v>23</v>
      </c>
      <c r="L6" s="4" t="s">
        <v>22</v>
      </c>
      <c r="M6" s="5" t="s">
        <v>21</v>
      </c>
    </row>
    <row r="7" spans="1:13" x14ac:dyDescent="0.35">
      <c r="A7" s="4">
        <v>900211468</v>
      </c>
      <c r="B7" s="4" t="s">
        <v>24</v>
      </c>
      <c r="C7" s="4" t="s">
        <v>17</v>
      </c>
      <c r="D7" s="4">
        <v>971507</v>
      </c>
      <c r="E7" s="4"/>
      <c r="F7" s="6">
        <v>43333</v>
      </c>
      <c r="G7" s="7" t="s">
        <v>20</v>
      </c>
      <c r="H7" s="8">
        <v>120300</v>
      </c>
      <c r="I7" s="8">
        <v>120300</v>
      </c>
      <c r="J7" s="5" t="s">
        <v>21</v>
      </c>
      <c r="K7" s="4" t="s">
        <v>23</v>
      </c>
      <c r="L7" s="4" t="s">
        <v>22</v>
      </c>
      <c r="M7" s="5" t="s">
        <v>21</v>
      </c>
    </row>
    <row r="8" spans="1:13" x14ac:dyDescent="0.35">
      <c r="A8" s="4">
        <v>900211468</v>
      </c>
      <c r="B8" s="4" t="s">
        <v>24</v>
      </c>
      <c r="C8" s="4" t="s">
        <v>17</v>
      </c>
      <c r="D8" s="4">
        <v>1090535</v>
      </c>
      <c r="E8" s="4"/>
      <c r="F8" s="6">
        <v>43958</v>
      </c>
      <c r="G8" s="6">
        <v>43958</v>
      </c>
      <c r="H8" s="8">
        <v>247300</v>
      </c>
      <c r="I8" s="8">
        <v>247300</v>
      </c>
      <c r="J8" s="5" t="s">
        <v>21</v>
      </c>
      <c r="K8" s="4" t="s">
        <v>23</v>
      </c>
      <c r="L8" s="4" t="s">
        <v>22</v>
      </c>
      <c r="M8" s="5" t="s">
        <v>21</v>
      </c>
    </row>
    <row r="9" spans="1:13" x14ac:dyDescent="0.35">
      <c r="A9" s="4">
        <v>900211468</v>
      </c>
      <c r="B9" s="4" t="s">
        <v>24</v>
      </c>
      <c r="C9" s="4" t="s">
        <v>18</v>
      </c>
      <c r="D9" s="4">
        <v>1324169</v>
      </c>
      <c r="E9" s="4"/>
      <c r="F9" s="6">
        <v>43178</v>
      </c>
      <c r="G9" s="7" t="s">
        <v>20</v>
      </c>
      <c r="H9" s="8">
        <v>143300</v>
      </c>
      <c r="I9" s="8">
        <v>143300</v>
      </c>
      <c r="J9" s="5" t="s">
        <v>21</v>
      </c>
      <c r="K9" s="4" t="s">
        <v>23</v>
      </c>
      <c r="L9" s="4" t="s">
        <v>22</v>
      </c>
      <c r="M9" s="5" t="s">
        <v>21</v>
      </c>
    </row>
    <row r="10" spans="1:13" x14ac:dyDescent="0.35">
      <c r="A10" s="4">
        <v>900211468</v>
      </c>
      <c r="B10" s="4" t="s">
        <v>24</v>
      </c>
      <c r="C10" s="4" t="s">
        <v>19</v>
      </c>
      <c r="D10" s="4">
        <v>6576</v>
      </c>
      <c r="E10" s="4"/>
      <c r="F10" s="6">
        <v>44248</v>
      </c>
      <c r="G10" s="7"/>
      <c r="H10" s="8">
        <v>852128</v>
      </c>
      <c r="I10" s="8">
        <v>852128</v>
      </c>
      <c r="J10" s="5" t="s">
        <v>21</v>
      </c>
      <c r="K10" s="4" t="s">
        <v>23</v>
      </c>
      <c r="L10" s="4" t="s">
        <v>22</v>
      </c>
      <c r="M10" s="5" t="s">
        <v>21</v>
      </c>
    </row>
    <row r="11" spans="1:13" x14ac:dyDescent="0.35">
      <c r="A11" s="4">
        <v>900211468</v>
      </c>
      <c r="B11" s="4" t="s">
        <v>24</v>
      </c>
      <c r="C11" s="4" t="s">
        <v>19</v>
      </c>
      <c r="D11" s="4">
        <v>6577</v>
      </c>
      <c r="E11" s="4"/>
      <c r="F11" s="6">
        <v>44248</v>
      </c>
      <c r="G11" s="7"/>
      <c r="H11" s="8">
        <v>99423</v>
      </c>
      <c r="I11" s="8">
        <v>99423</v>
      </c>
      <c r="J11" s="5" t="s">
        <v>21</v>
      </c>
      <c r="K11" s="4" t="s">
        <v>23</v>
      </c>
      <c r="L11" s="4" t="s">
        <v>22</v>
      </c>
      <c r="M11" s="5" t="s">
        <v>21</v>
      </c>
    </row>
    <row r="12" spans="1:13" x14ac:dyDescent="0.35">
      <c r="A12" s="4">
        <v>900211468</v>
      </c>
      <c r="B12" s="4" t="s">
        <v>24</v>
      </c>
      <c r="C12" s="4" t="s">
        <v>19</v>
      </c>
      <c r="D12" s="4">
        <v>147241</v>
      </c>
      <c r="E12" s="4"/>
      <c r="F12" s="6">
        <v>45090</v>
      </c>
      <c r="G12" s="6">
        <v>45163</v>
      </c>
      <c r="H12" s="8">
        <v>132700</v>
      </c>
      <c r="I12" s="8">
        <v>132700</v>
      </c>
      <c r="J12" s="5" t="s">
        <v>21</v>
      </c>
      <c r="K12" s="4" t="s">
        <v>23</v>
      </c>
      <c r="L12" s="4" t="s">
        <v>22</v>
      </c>
      <c r="M12" s="5" t="s">
        <v>21</v>
      </c>
    </row>
    <row r="13" spans="1:13" x14ac:dyDescent="0.35">
      <c r="A13" s="4">
        <v>900211468</v>
      </c>
      <c r="B13" s="4" t="s">
        <v>24</v>
      </c>
      <c r="C13" s="4" t="s">
        <v>19</v>
      </c>
      <c r="D13" s="4">
        <v>111420</v>
      </c>
      <c r="E13" s="4"/>
      <c r="F13" s="6">
        <v>44932</v>
      </c>
      <c r="G13" s="6">
        <v>45163</v>
      </c>
      <c r="H13" s="8">
        <v>147110</v>
      </c>
      <c r="I13" s="8">
        <v>147110</v>
      </c>
      <c r="J13" s="5" t="s">
        <v>21</v>
      </c>
      <c r="K13" s="4" t="s">
        <v>23</v>
      </c>
      <c r="L13" s="4" t="s">
        <v>22</v>
      </c>
      <c r="M13" s="5" t="s">
        <v>21</v>
      </c>
    </row>
    <row r="14" spans="1:13" x14ac:dyDescent="0.35">
      <c r="A14" s="4">
        <v>900211468</v>
      </c>
      <c r="B14" s="4" t="s">
        <v>24</v>
      </c>
      <c r="C14" s="4" t="s">
        <v>19</v>
      </c>
      <c r="D14" s="4">
        <v>183868</v>
      </c>
      <c r="E14" s="4"/>
      <c r="F14" s="6">
        <v>45188</v>
      </c>
      <c r="G14" s="6">
        <v>45223</v>
      </c>
      <c r="H14" s="8">
        <v>91800</v>
      </c>
      <c r="I14" s="8">
        <v>91800</v>
      </c>
      <c r="J14" s="5" t="s">
        <v>21</v>
      </c>
      <c r="K14" s="4" t="s">
        <v>23</v>
      </c>
      <c r="L14" s="4" t="s">
        <v>22</v>
      </c>
      <c r="M14" s="5" t="s">
        <v>21</v>
      </c>
    </row>
    <row r="15" spans="1:13" x14ac:dyDescent="0.35">
      <c r="A15" s="4">
        <v>900211468</v>
      </c>
      <c r="B15" s="4" t="s">
        <v>24</v>
      </c>
      <c r="C15" s="4" t="s">
        <v>19</v>
      </c>
      <c r="D15" s="4">
        <v>236101</v>
      </c>
      <c r="E15" s="4"/>
      <c r="F15" s="6">
        <v>45354</v>
      </c>
      <c r="G15" s="7"/>
      <c r="H15" s="8">
        <v>332443</v>
      </c>
      <c r="I15" s="8">
        <v>332443</v>
      </c>
      <c r="J15" s="5" t="s">
        <v>21</v>
      </c>
      <c r="K15" s="4" t="s">
        <v>23</v>
      </c>
      <c r="L15" s="4" t="s">
        <v>22</v>
      </c>
      <c r="M15" s="5" t="s">
        <v>21</v>
      </c>
    </row>
    <row r="16" spans="1:13" x14ac:dyDescent="0.35">
      <c r="A16" s="4">
        <v>900211468</v>
      </c>
      <c r="B16" s="4" t="s">
        <v>24</v>
      </c>
      <c r="C16" s="4" t="s">
        <v>19</v>
      </c>
      <c r="D16" s="4">
        <v>242866</v>
      </c>
      <c r="E16" s="4"/>
      <c r="F16" s="6">
        <v>45371</v>
      </c>
      <c r="G16" s="7"/>
      <c r="H16" s="8">
        <v>260993</v>
      </c>
      <c r="I16" s="8">
        <v>260993</v>
      </c>
      <c r="J16" s="5" t="s">
        <v>21</v>
      </c>
      <c r="K16" s="4" t="s">
        <v>23</v>
      </c>
      <c r="L16" s="4" t="s">
        <v>22</v>
      </c>
      <c r="M16" s="5" t="s">
        <v>21</v>
      </c>
    </row>
    <row r="17" spans="1:13" x14ac:dyDescent="0.35">
      <c r="A17" s="4">
        <v>900211468</v>
      </c>
      <c r="B17" s="4" t="s">
        <v>24</v>
      </c>
      <c r="C17" s="4" t="s">
        <v>19</v>
      </c>
      <c r="D17" s="4">
        <v>54639</v>
      </c>
      <c r="E17" s="4"/>
      <c r="F17" s="6">
        <v>44543</v>
      </c>
      <c r="G17" s="6">
        <v>44750</v>
      </c>
      <c r="H17" s="8">
        <v>263225</v>
      </c>
      <c r="I17" s="8">
        <v>263225</v>
      </c>
      <c r="J17" s="5" t="s">
        <v>21</v>
      </c>
      <c r="K17" s="4" t="s">
        <v>23</v>
      </c>
      <c r="L17" s="4" t="s">
        <v>22</v>
      </c>
      <c r="M17" s="5" t="s">
        <v>21</v>
      </c>
    </row>
    <row r="18" spans="1:13" x14ac:dyDescent="0.35">
      <c r="A18" s="4">
        <v>900211468</v>
      </c>
      <c r="B18" s="4" t="s">
        <v>24</v>
      </c>
      <c r="C18" s="4" t="s">
        <v>19</v>
      </c>
      <c r="D18" s="4">
        <v>56674</v>
      </c>
      <c r="E18" s="4"/>
      <c r="F18" s="6">
        <v>44559</v>
      </c>
      <c r="G18" s="6">
        <v>44750</v>
      </c>
      <c r="H18" s="8">
        <v>141101</v>
      </c>
      <c r="I18" s="8">
        <v>141101</v>
      </c>
      <c r="J18" s="5" t="s">
        <v>21</v>
      </c>
      <c r="K18" s="4" t="s">
        <v>23</v>
      </c>
      <c r="L18" s="4" t="s">
        <v>22</v>
      </c>
      <c r="M18" s="5" t="s">
        <v>21</v>
      </c>
    </row>
    <row r="19" spans="1:13" x14ac:dyDescent="0.35">
      <c r="A19" s="4">
        <v>900211468</v>
      </c>
      <c r="B19" s="4" t="s">
        <v>24</v>
      </c>
      <c r="C19" s="4" t="s">
        <v>19</v>
      </c>
      <c r="D19" s="4">
        <v>115782</v>
      </c>
      <c r="E19" s="4"/>
      <c r="F19" s="6">
        <v>44963</v>
      </c>
      <c r="G19" s="6">
        <v>45163</v>
      </c>
      <c r="H19" s="8">
        <v>611700</v>
      </c>
      <c r="I19" s="8">
        <v>611700</v>
      </c>
      <c r="J19" s="5" t="s">
        <v>21</v>
      </c>
      <c r="K19" s="4" t="s">
        <v>23</v>
      </c>
      <c r="L19" s="4" t="s">
        <v>22</v>
      </c>
      <c r="M19" s="5" t="s">
        <v>21</v>
      </c>
    </row>
    <row r="20" spans="1:13" x14ac:dyDescent="0.35">
      <c r="A20" s="4">
        <v>900211468</v>
      </c>
      <c r="B20" s="4" t="s">
        <v>24</v>
      </c>
      <c r="C20" s="4" t="s">
        <v>19</v>
      </c>
      <c r="D20" s="4">
        <v>236596</v>
      </c>
      <c r="E20" s="4"/>
      <c r="F20" s="6">
        <v>45355</v>
      </c>
      <c r="G20" s="7"/>
      <c r="H20" s="8">
        <v>295450</v>
      </c>
      <c r="I20" s="8">
        <v>295450</v>
      </c>
      <c r="J20" s="5" t="s">
        <v>21</v>
      </c>
      <c r="K20" s="4" t="s">
        <v>23</v>
      </c>
      <c r="L20" s="4" t="s">
        <v>22</v>
      </c>
      <c r="M20" s="5" t="s">
        <v>21</v>
      </c>
    </row>
    <row r="21" spans="1:13" x14ac:dyDescent="0.35">
      <c r="A21" s="4">
        <v>900211468</v>
      </c>
      <c r="B21" s="4" t="s">
        <v>24</v>
      </c>
      <c r="C21" s="4" t="s">
        <v>19</v>
      </c>
      <c r="D21" s="4">
        <v>183853</v>
      </c>
      <c r="E21" s="4"/>
      <c r="F21" s="6">
        <v>45188</v>
      </c>
      <c r="G21" s="7"/>
      <c r="H21" s="8">
        <v>130300</v>
      </c>
      <c r="I21" s="8">
        <v>130300</v>
      </c>
      <c r="J21" s="5" t="s">
        <v>21</v>
      </c>
      <c r="K21" s="4" t="s">
        <v>23</v>
      </c>
      <c r="L21" s="4" t="s">
        <v>22</v>
      </c>
      <c r="M21" s="5" t="s">
        <v>21</v>
      </c>
    </row>
    <row r="22" spans="1:13" x14ac:dyDescent="0.35">
      <c r="A22" s="4">
        <v>900211468</v>
      </c>
      <c r="B22" s="4" t="s">
        <v>24</v>
      </c>
      <c r="C22" s="4" t="s">
        <v>19</v>
      </c>
      <c r="D22" s="4">
        <v>178189</v>
      </c>
      <c r="E22" s="4"/>
      <c r="F22" s="6">
        <v>45174</v>
      </c>
      <c r="G22" s="7"/>
      <c r="H22" s="8">
        <v>6800</v>
      </c>
      <c r="I22" s="8">
        <v>6800</v>
      </c>
      <c r="J22" s="5" t="s">
        <v>21</v>
      </c>
      <c r="K22" s="4" t="s">
        <v>23</v>
      </c>
      <c r="L22" s="4" t="s">
        <v>22</v>
      </c>
      <c r="M22" s="5" t="s">
        <v>21</v>
      </c>
    </row>
    <row r="23" spans="1:13" x14ac:dyDescent="0.35">
      <c r="A23" s="4">
        <v>900211468</v>
      </c>
      <c r="B23" s="4" t="s">
        <v>24</v>
      </c>
      <c r="C23" s="4" t="s">
        <v>19</v>
      </c>
      <c r="D23" s="4">
        <v>23498</v>
      </c>
      <c r="E23" s="4"/>
      <c r="F23" s="6">
        <v>44343</v>
      </c>
      <c r="G23" s="6">
        <v>44750</v>
      </c>
      <c r="H23" s="8">
        <v>81534</v>
      </c>
      <c r="I23" s="8">
        <v>81534</v>
      </c>
      <c r="J23" s="5" t="s">
        <v>21</v>
      </c>
      <c r="K23" s="4" t="s">
        <v>23</v>
      </c>
      <c r="L23" s="4" t="s">
        <v>22</v>
      </c>
      <c r="M23" s="5" t="s">
        <v>21</v>
      </c>
    </row>
    <row r="24" spans="1:13" x14ac:dyDescent="0.35">
      <c r="A24" s="4">
        <v>900211468</v>
      </c>
      <c r="B24" s="4" t="s">
        <v>24</v>
      </c>
      <c r="C24" s="4" t="s">
        <v>19</v>
      </c>
      <c r="D24" s="4">
        <v>171842</v>
      </c>
      <c r="E24" s="4"/>
      <c r="F24" s="6">
        <v>45158</v>
      </c>
      <c r="G24" s="7"/>
      <c r="H24" s="8">
        <v>1070412</v>
      </c>
      <c r="I24" s="8">
        <v>1070412</v>
      </c>
      <c r="J24" s="5" t="s">
        <v>21</v>
      </c>
      <c r="K24" s="4" t="s">
        <v>23</v>
      </c>
      <c r="L24" s="4" t="s">
        <v>22</v>
      </c>
      <c r="M24" s="5" t="s">
        <v>21</v>
      </c>
    </row>
    <row r="25" spans="1:13" x14ac:dyDescent="0.35">
      <c r="A25" s="4">
        <v>900211468</v>
      </c>
      <c r="B25" s="4" t="s">
        <v>24</v>
      </c>
      <c r="C25" s="4" t="s">
        <v>19</v>
      </c>
      <c r="D25" s="4">
        <v>174031</v>
      </c>
      <c r="E25" s="4"/>
      <c r="F25" s="6">
        <v>45165</v>
      </c>
      <c r="G25" s="7"/>
      <c r="H25" s="8">
        <v>1059418</v>
      </c>
      <c r="I25" s="8">
        <v>1059418</v>
      </c>
      <c r="J25" s="5" t="s">
        <v>21</v>
      </c>
      <c r="K25" s="4" t="s">
        <v>23</v>
      </c>
      <c r="L25" s="4" t="s">
        <v>22</v>
      </c>
      <c r="M25" s="5" t="s">
        <v>21</v>
      </c>
    </row>
    <row r="26" spans="1:13" x14ac:dyDescent="0.35">
      <c r="A26" s="4">
        <v>900211468</v>
      </c>
      <c r="B26" s="4" t="s">
        <v>24</v>
      </c>
      <c r="C26" s="4" t="s">
        <v>19</v>
      </c>
      <c r="D26" s="4">
        <v>284240</v>
      </c>
      <c r="E26" s="4"/>
      <c r="F26" s="6">
        <v>45489</v>
      </c>
      <c r="G26" s="7"/>
      <c r="H26" s="8">
        <v>155730</v>
      </c>
      <c r="I26" s="8">
        <v>155730</v>
      </c>
      <c r="J26" s="5" t="s">
        <v>21</v>
      </c>
      <c r="K26" s="4" t="s">
        <v>23</v>
      </c>
      <c r="L26" s="4" t="s">
        <v>22</v>
      </c>
      <c r="M26" s="5" t="s">
        <v>21</v>
      </c>
    </row>
    <row r="27" spans="1:13" x14ac:dyDescent="0.35">
      <c r="A27" s="4">
        <v>900211468</v>
      </c>
      <c r="B27" s="4" t="s">
        <v>24</v>
      </c>
      <c r="C27" s="4" t="s">
        <v>19</v>
      </c>
      <c r="D27" s="4">
        <v>336859</v>
      </c>
      <c r="E27" s="4"/>
      <c r="F27" s="6">
        <v>45610</v>
      </c>
      <c r="G27" s="7"/>
      <c r="H27" s="8">
        <v>62500</v>
      </c>
      <c r="I27" s="8">
        <v>62500</v>
      </c>
      <c r="J27" s="5" t="s">
        <v>21</v>
      </c>
      <c r="K27" s="4" t="s">
        <v>23</v>
      </c>
      <c r="L27" s="4" t="s">
        <v>22</v>
      </c>
      <c r="M27" s="5" t="s">
        <v>21</v>
      </c>
    </row>
    <row r="28" spans="1:13" x14ac:dyDescent="0.35">
      <c r="A28" s="4">
        <v>900211468</v>
      </c>
      <c r="B28" s="4" t="s">
        <v>24</v>
      </c>
      <c r="C28" s="4" t="s">
        <v>19</v>
      </c>
      <c r="D28" s="4">
        <v>394771</v>
      </c>
      <c r="E28" s="4"/>
      <c r="F28" s="6">
        <v>45770</v>
      </c>
      <c r="G28" s="7"/>
      <c r="H28" s="8">
        <v>45900</v>
      </c>
      <c r="I28" s="8">
        <v>45900</v>
      </c>
      <c r="J28" s="5" t="s">
        <v>21</v>
      </c>
      <c r="K28" s="4" t="s">
        <v>23</v>
      </c>
      <c r="L28" s="4" t="s">
        <v>22</v>
      </c>
      <c r="M28" s="5" t="s">
        <v>21</v>
      </c>
    </row>
    <row r="29" spans="1:13" x14ac:dyDescent="0.35">
      <c r="I29" s="9">
        <f>SUM(I4:I28)</f>
        <v>6846787</v>
      </c>
    </row>
  </sheetData>
  <mergeCells count="3">
    <mergeCell ref="C1:D2"/>
    <mergeCell ref="E1:L1"/>
    <mergeCell ref="E2:L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FE525-262C-4607-BA32-16A224655F9D}">
  <dimension ref="A1:AQ27"/>
  <sheetViews>
    <sheetView workbookViewId="0">
      <selection activeCell="R7" sqref="R7"/>
    </sheetView>
  </sheetViews>
  <sheetFormatPr baseColWidth="10" defaultRowHeight="14.5" x14ac:dyDescent="0.35"/>
  <cols>
    <col min="1" max="1" width="8.1796875" style="43" bestFit="1" customWidth="1"/>
    <col min="2" max="2" width="23.7265625" style="43" bestFit="1" customWidth="1"/>
    <col min="3" max="3" width="6.36328125" style="43" bestFit="1" customWidth="1"/>
    <col min="4" max="4" width="6.6328125" style="43" bestFit="1" customWidth="1"/>
    <col min="5" max="5" width="9.453125" style="43" bestFit="1" customWidth="1"/>
    <col min="6" max="6" width="17.7265625" style="43" bestFit="1" customWidth="1"/>
    <col min="7" max="8" width="8.453125" style="43" bestFit="1" customWidth="1"/>
    <col min="9" max="10" width="9.81640625" style="43" bestFit="1" customWidth="1"/>
    <col min="11" max="11" width="11.26953125" style="43" bestFit="1" customWidth="1"/>
    <col min="12" max="12" width="8.81640625" style="43" bestFit="1" customWidth="1"/>
    <col min="13" max="13" width="11.7265625" style="43" customWidth="1"/>
    <col min="14" max="14" width="14.7265625" style="43" bestFit="1" customWidth="1"/>
    <col min="15" max="15" width="9.81640625" style="43" bestFit="1" customWidth="1"/>
    <col min="16" max="16" width="9.7265625" style="43" bestFit="1" customWidth="1"/>
    <col min="17" max="17" width="11.1796875" style="43" customWidth="1"/>
    <col min="18" max="18" width="10.08984375" style="43" bestFit="1" customWidth="1"/>
    <col min="19" max="19" width="10.81640625" style="43" customWidth="1"/>
    <col min="20" max="20" width="10" style="43" customWidth="1"/>
    <col min="21" max="21" width="10.90625" style="43" customWidth="1"/>
    <col min="22" max="22" width="10.1796875" style="43" bestFit="1" customWidth="1"/>
    <col min="23" max="23" width="11.26953125" style="43" customWidth="1"/>
    <col min="24" max="24" width="10.6328125" style="43" bestFit="1" customWidth="1"/>
    <col min="25" max="25" width="11.81640625" style="43" customWidth="1"/>
    <col min="26" max="26" width="9.453125" style="43" customWidth="1"/>
    <col min="27" max="27" width="7.81640625" style="43" customWidth="1"/>
    <col min="28" max="28" width="8.54296875" style="43" customWidth="1"/>
    <col min="29" max="29" width="11" style="43" customWidth="1"/>
    <col min="30" max="30" width="10.36328125" style="43" customWidth="1"/>
    <col min="31" max="31" width="10" style="43" customWidth="1"/>
    <col min="32" max="32" width="10.1796875" style="43" customWidth="1"/>
    <col min="33" max="33" width="13.90625" style="43" customWidth="1"/>
    <col min="34" max="34" width="10.7265625" style="43" bestFit="1" customWidth="1"/>
    <col min="35" max="35" width="14.1796875" style="43" customWidth="1"/>
    <col min="36" max="36" width="10.90625" style="43"/>
    <col min="37" max="37" width="11.90625" style="43" customWidth="1"/>
    <col min="38" max="38" width="10" style="43" bestFit="1" customWidth="1"/>
    <col min="39" max="39" width="9.6328125" style="43" bestFit="1" customWidth="1"/>
    <col min="40" max="40" width="13" style="43" customWidth="1"/>
    <col min="41" max="41" width="13.1796875" style="43" customWidth="1"/>
    <col min="42" max="42" width="9.453125" style="43" bestFit="1" customWidth="1"/>
    <col min="43" max="43" width="13.36328125" style="43" customWidth="1"/>
    <col min="44" max="16384" width="10.90625" style="43"/>
  </cols>
  <sheetData>
    <row r="1" spans="1:43" s="21" customFormat="1" x14ac:dyDescent="0.35">
      <c r="A1" s="13">
        <v>45777</v>
      </c>
      <c r="B1" s="14"/>
      <c r="C1" s="14"/>
      <c r="D1" s="14"/>
      <c r="E1" s="14"/>
      <c r="F1" s="14"/>
      <c r="G1" s="15"/>
      <c r="H1" s="15"/>
      <c r="I1" s="16">
        <f>+SUBTOTAL(9,I3:I26698)</f>
        <v>6846787</v>
      </c>
      <c r="J1" s="16">
        <f>+SUBTOTAL(9,J3:J26698)</f>
        <v>6846787</v>
      </c>
      <c r="K1" s="14"/>
      <c r="L1" s="14"/>
      <c r="M1" s="17">
        <f>+J1-SUM(AC1:AK1)</f>
        <v>0</v>
      </c>
      <c r="N1" s="18"/>
      <c r="O1" s="19">
        <f>+SUBTOTAL(9,O3:O26698)</f>
        <v>0</v>
      </c>
      <c r="P1" s="20"/>
      <c r="Q1" s="18"/>
      <c r="R1" s="15"/>
      <c r="S1" s="15"/>
      <c r="T1" s="15"/>
      <c r="U1" s="15"/>
      <c r="V1" s="19">
        <f>+SUBTOTAL(9,V3:V26698)</f>
        <v>0</v>
      </c>
      <c r="W1" s="18"/>
      <c r="X1" s="18"/>
      <c r="Y1" s="18"/>
      <c r="Z1" s="18"/>
      <c r="AA1" s="18"/>
      <c r="AB1" s="18"/>
      <c r="AC1" s="19">
        <f t="shared" ref="AC1:AL1" si="0">+SUBTOTAL(9,AC3:AC26698)</f>
        <v>0</v>
      </c>
      <c r="AD1" s="19">
        <f t="shared" si="0"/>
        <v>0</v>
      </c>
      <c r="AE1" s="19">
        <f t="shared" si="0"/>
        <v>6846787</v>
      </c>
      <c r="AF1" s="19">
        <f t="shared" si="0"/>
        <v>0</v>
      </c>
      <c r="AG1" s="19">
        <f t="shared" si="0"/>
        <v>0</v>
      </c>
      <c r="AH1" s="19">
        <f t="shared" si="0"/>
        <v>0</v>
      </c>
      <c r="AI1" s="19">
        <f t="shared" si="0"/>
        <v>0</v>
      </c>
      <c r="AJ1" s="19">
        <f t="shared" si="0"/>
        <v>0</v>
      </c>
      <c r="AK1" s="19">
        <f t="shared" si="0"/>
        <v>0</v>
      </c>
      <c r="AL1" s="19">
        <f t="shared" si="0"/>
        <v>0</v>
      </c>
      <c r="AM1" s="18"/>
      <c r="AN1" s="18"/>
      <c r="AO1" s="18"/>
      <c r="AP1" s="18"/>
      <c r="AQ1" s="19"/>
    </row>
    <row r="2" spans="1:43" s="21" customFormat="1" ht="30" x14ac:dyDescent="0.35">
      <c r="A2" s="22" t="s">
        <v>6</v>
      </c>
      <c r="B2" s="22" t="s">
        <v>8</v>
      </c>
      <c r="C2" s="22" t="s">
        <v>0</v>
      </c>
      <c r="D2" s="22" t="s">
        <v>1</v>
      </c>
      <c r="E2" s="22" t="s">
        <v>25</v>
      </c>
      <c r="F2" s="22" t="s">
        <v>26</v>
      </c>
      <c r="G2" s="23" t="s">
        <v>2</v>
      </c>
      <c r="H2" s="23" t="s">
        <v>3</v>
      </c>
      <c r="I2" s="24" t="s">
        <v>4</v>
      </c>
      <c r="J2" s="24" t="s">
        <v>5</v>
      </c>
      <c r="K2" s="25" t="s">
        <v>9</v>
      </c>
      <c r="L2" s="22" t="s">
        <v>10</v>
      </c>
      <c r="M2" s="26" t="s">
        <v>27</v>
      </c>
      <c r="N2" s="27" t="str">
        <f ca="1">+CONCATENATE("ESTADO EPS ",TEXT(TODAY(),"DD-MM-YYYY"))</f>
        <v>ESTADO EPS 11-05-2025</v>
      </c>
      <c r="O2" s="28" t="s">
        <v>28</v>
      </c>
      <c r="P2" s="29" t="s">
        <v>29</v>
      </c>
      <c r="Q2" s="30" t="s">
        <v>30</v>
      </c>
      <c r="R2" s="31" t="s">
        <v>31</v>
      </c>
      <c r="S2" s="31" t="s">
        <v>32</v>
      </c>
      <c r="T2" s="31" t="s">
        <v>33</v>
      </c>
      <c r="U2" s="31" t="s">
        <v>34</v>
      </c>
      <c r="V2" s="32" t="s">
        <v>37</v>
      </c>
      <c r="W2" s="32" t="s">
        <v>38</v>
      </c>
      <c r="X2" s="32" t="s">
        <v>39</v>
      </c>
      <c r="Y2" s="32" t="s">
        <v>40</v>
      </c>
      <c r="Z2" s="32" t="s">
        <v>41</v>
      </c>
      <c r="AA2" s="32" t="s">
        <v>42</v>
      </c>
      <c r="AB2" s="32" t="s">
        <v>43</v>
      </c>
      <c r="AC2" s="33" t="s">
        <v>44</v>
      </c>
      <c r="AD2" s="33" t="s">
        <v>45</v>
      </c>
      <c r="AE2" s="33" t="s">
        <v>46</v>
      </c>
      <c r="AF2" s="33" t="s">
        <v>36</v>
      </c>
      <c r="AG2" s="33" t="s">
        <v>47</v>
      </c>
      <c r="AH2" s="33" t="s">
        <v>35</v>
      </c>
      <c r="AI2" s="33" t="s">
        <v>48</v>
      </c>
      <c r="AJ2" s="33" t="s">
        <v>49</v>
      </c>
      <c r="AK2" s="33" t="s">
        <v>50</v>
      </c>
      <c r="AL2" s="34" t="s">
        <v>51</v>
      </c>
      <c r="AM2" s="34" t="s">
        <v>52</v>
      </c>
      <c r="AN2" s="34" t="s">
        <v>53</v>
      </c>
      <c r="AO2" s="34" t="s">
        <v>54</v>
      </c>
      <c r="AP2" s="34" t="s">
        <v>55</v>
      </c>
      <c r="AQ2" s="34" t="s">
        <v>56</v>
      </c>
    </row>
    <row r="3" spans="1:43" s="41" customFormat="1" x14ac:dyDescent="0.35">
      <c r="A3" s="35">
        <v>900211468</v>
      </c>
      <c r="B3" s="35" t="s">
        <v>24</v>
      </c>
      <c r="C3" s="35" t="s">
        <v>19</v>
      </c>
      <c r="D3" s="35">
        <v>372216</v>
      </c>
      <c r="E3" s="35" t="s">
        <v>57</v>
      </c>
      <c r="F3" s="35" t="s">
        <v>58</v>
      </c>
      <c r="G3" s="38">
        <v>45709</v>
      </c>
      <c r="H3" s="38">
        <v>45741</v>
      </c>
      <c r="I3" s="39">
        <v>219020</v>
      </c>
      <c r="J3" s="39">
        <v>219020</v>
      </c>
      <c r="K3" s="35" t="s">
        <v>23</v>
      </c>
      <c r="L3" s="35" t="s">
        <v>22</v>
      </c>
      <c r="M3" s="35" t="e">
        <v>#N/A</v>
      </c>
      <c r="N3" s="35" t="s">
        <v>107</v>
      </c>
      <c r="O3" s="35">
        <v>0</v>
      </c>
      <c r="P3" s="36"/>
      <c r="Q3" s="36"/>
      <c r="R3" s="37"/>
      <c r="S3" s="37"/>
      <c r="T3" s="37"/>
      <c r="U3" s="37"/>
      <c r="V3" s="35">
        <v>0</v>
      </c>
      <c r="W3" s="36"/>
      <c r="X3" s="36"/>
      <c r="Y3" s="36"/>
      <c r="Z3" s="36"/>
      <c r="AA3" s="36"/>
      <c r="AB3" s="36"/>
      <c r="AC3" s="35">
        <v>0</v>
      </c>
      <c r="AD3" s="35">
        <v>0</v>
      </c>
      <c r="AE3" s="39">
        <v>219020</v>
      </c>
      <c r="AF3" s="35">
        <v>0</v>
      </c>
      <c r="AG3" s="35">
        <v>0</v>
      </c>
      <c r="AH3" s="35">
        <v>0</v>
      </c>
      <c r="AI3" s="35">
        <v>0</v>
      </c>
      <c r="AJ3" s="35">
        <v>0</v>
      </c>
      <c r="AK3" s="35">
        <v>0</v>
      </c>
      <c r="AL3" s="35">
        <v>0</v>
      </c>
      <c r="AM3" s="35">
        <v>0</v>
      </c>
      <c r="AN3" s="40"/>
      <c r="AO3" s="40"/>
      <c r="AP3" s="40"/>
      <c r="AQ3" s="35">
        <v>0</v>
      </c>
    </row>
    <row r="4" spans="1:43" s="41" customFormat="1" x14ac:dyDescent="0.35">
      <c r="A4" s="35">
        <v>900211468</v>
      </c>
      <c r="B4" s="35" t="s">
        <v>24</v>
      </c>
      <c r="C4" s="35" t="s">
        <v>19</v>
      </c>
      <c r="D4" s="35">
        <v>219926</v>
      </c>
      <c r="E4" s="35" t="s">
        <v>59</v>
      </c>
      <c r="F4" s="35" t="s">
        <v>60</v>
      </c>
      <c r="G4" s="38">
        <v>45307</v>
      </c>
      <c r="H4" s="38">
        <v>45736</v>
      </c>
      <c r="I4" s="39">
        <v>165100</v>
      </c>
      <c r="J4" s="39">
        <v>165100</v>
      </c>
      <c r="K4" s="35" t="s">
        <v>23</v>
      </c>
      <c r="L4" s="35" t="s">
        <v>22</v>
      </c>
      <c r="M4" s="35" t="e">
        <v>#N/A</v>
      </c>
      <c r="N4" s="35" t="s">
        <v>107</v>
      </c>
      <c r="O4" s="35">
        <v>0</v>
      </c>
      <c r="P4" s="36"/>
      <c r="Q4" s="36"/>
      <c r="R4" s="37"/>
      <c r="S4" s="37"/>
      <c r="T4" s="37"/>
      <c r="U4" s="37"/>
      <c r="V4" s="35">
        <v>0</v>
      </c>
      <c r="W4" s="36"/>
      <c r="X4" s="36"/>
      <c r="Y4" s="36"/>
      <c r="Z4" s="36"/>
      <c r="AA4" s="36"/>
      <c r="AB4" s="36"/>
      <c r="AC4" s="35">
        <v>0</v>
      </c>
      <c r="AD4" s="35">
        <v>0</v>
      </c>
      <c r="AE4" s="39">
        <v>165100</v>
      </c>
      <c r="AF4" s="35">
        <v>0</v>
      </c>
      <c r="AG4" s="35">
        <v>0</v>
      </c>
      <c r="AH4" s="35">
        <v>0</v>
      </c>
      <c r="AI4" s="35">
        <v>0</v>
      </c>
      <c r="AJ4" s="35">
        <v>0</v>
      </c>
      <c r="AK4" s="35">
        <v>0</v>
      </c>
      <c r="AL4" s="35">
        <v>0</v>
      </c>
      <c r="AM4" s="35">
        <v>0</v>
      </c>
      <c r="AN4" s="40"/>
      <c r="AO4" s="40"/>
      <c r="AP4" s="40"/>
      <c r="AQ4" s="35">
        <v>0</v>
      </c>
    </row>
    <row r="5" spans="1:43" s="41" customFormat="1" x14ac:dyDescent="0.35">
      <c r="A5" s="35">
        <v>900211468</v>
      </c>
      <c r="B5" s="35" t="s">
        <v>24</v>
      </c>
      <c r="C5" s="35" t="s">
        <v>19</v>
      </c>
      <c r="D5" s="35">
        <v>231334</v>
      </c>
      <c r="E5" s="35" t="s">
        <v>61</v>
      </c>
      <c r="F5" s="35" t="s">
        <v>62</v>
      </c>
      <c r="G5" s="38">
        <v>45341</v>
      </c>
      <c r="H5" s="38">
        <v>45457</v>
      </c>
      <c r="I5" s="39">
        <v>111100</v>
      </c>
      <c r="J5" s="39">
        <v>111100</v>
      </c>
      <c r="K5" s="35" t="s">
        <v>23</v>
      </c>
      <c r="L5" s="35" t="s">
        <v>22</v>
      </c>
      <c r="M5" s="35" t="e">
        <v>#N/A</v>
      </c>
      <c r="N5" s="35" t="s">
        <v>107</v>
      </c>
      <c r="O5" s="35">
        <v>0</v>
      </c>
      <c r="P5" s="36"/>
      <c r="Q5" s="36"/>
      <c r="R5" s="37"/>
      <c r="S5" s="37"/>
      <c r="T5" s="37"/>
      <c r="U5" s="37"/>
      <c r="V5" s="35">
        <v>0</v>
      </c>
      <c r="W5" s="36"/>
      <c r="X5" s="36"/>
      <c r="Y5" s="36"/>
      <c r="Z5" s="36"/>
      <c r="AA5" s="36"/>
      <c r="AB5" s="36"/>
      <c r="AC5" s="35">
        <v>0</v>
      </c>
      <c r="AD5" s="35">
        <v>0</v>
      </c>
      <c r="AE5" s="39">
        <v>111100</v>
      </c>
      <c r="AF5" s="35">
        <v>0</v>
      </c>
      <c r="AG5" s="35">
        <v>0</v>
      </c>
      <c r="AH5" s="35">
        <v>0</v>
      </c>
      <c r="AI5" s="35">
        <v>0</v>
      </c>
      <c r="AJ5" s="35">
        <v>0</v>
      </c>
      <c r="AK5" s="35">
        <v>0</v>
      </c>
      <c r="AL5" s="35">
        <v>0</v>
      </c>
      <c r="AM5" s="35">
        <v>0</v>
      </c>
      <c r="AN5" s="40"/>
      <c r="AO5" s="40"/>
      <c r="AP5" s="40"/>
      <c r="AQ5" s="35">
        <v>0</v>
      </c>
    </row>
    <row r="6" spans="1:43" s="41" customFormat="1" x14ac:dyDescent="0.35">
      <c r="A6" s="35">
        <v>900211468</v>
      </c>
      <c r="B6" s="35" t="s">
        <v>24</v>
      </c>
      <c r="C6" s="35" t="s">
        <v>17</v>
      </c>
      <c r="D6" s="35">
        <v>971507</v>
      </c>
      <c r="E6" s="35" t="s">
        <v>63</v>
      </c>
      <c r="F6" s="35" t="s">
        <v>64</v>
      </c>
      <c r="G6" s="38">
        <v>43333</v>
      </c>
      <c r="H6" s="42" t="s">
        <v>20</v>
      </c>
      <c r="I6" s="39">
        <v>120300</v>
      </c>
      <c r="J6" s="39">
        <v>120300</v>
      </c>
      <c r="K6" s="35" t="s">
        <v>23</v>
      </c>
      <c r="L6" s="35" t="s">
        <v>22</v>
      </c>
      <c r="M6" s="35" t="e">
        <v>#N/A</v>
      </c>
      <c r="N6" s="35" t="s">
        <v>107</v>
      </c>
      <c r="O6" s="35">
        <v>0</v>
      </c>
      <c r="P6" s="36"/>
      <c r="Q6" s="36"/>
      <c r="R6" s="37"/>
      <c r="S6" s="37"/>
      <c r="T6" s="37"/>
      <c r="U6" s="37"/>
      <c r="V6" s="35">
        <v>0</v>
      </c>
      <c r="W6" s="36"/>
      <c r="X6" s="36"/>
      <c r="Y6" s="36"/>
      <c r="Z6" s="36"/>
      <c r="AA6" s="36"/>
      <c r="AB6" s="36"/>
      <c r="AC6" s="35">
        <v>0</v>
      </c>
      <c r="AD6" s="35">
        <v>0</v>
      </c>
      <c r="AE6" s="39">
        <v>120300</v>
      </c>
      <c r="AF6" s="35">
        <v>0</v>
      </c>
      <c r="AG6" s="35">
        <v>0</v>
      </c>
      <c r="AH6" s="35">
        <v>0</v>
      </c>
      <c r="AI6" s="35">
        <v>0</v>
      </c>
      <c r="AJ6" s="35">
        <v>0</v>
      </c>
      <c r="AK6" s="35">
        <v>0</v>
      </c>
      <c r="AL6" s="35">
        <v>0</v>
      </c>
      <c r="AM6" s="35">
        <v>0</v>
      </c>
      <c r="AN6" s="40"/>
      <c r="AO6" s="40"/>
      <c r="AP6" s="40"/>
      <c r="AQ6" s="35">
        <v>0</v>
      </c>
    </row>
    <row r="7" spans="1:43" s="41" customFormat="1" x14ac:dyDescent="0.35">
      <c r="A7" s="35">
        <v>900211468</v>
      </c>
      <c r="B7" s="35" t="s">
        <v>24</v>
      </c>
      <c r="C7" s="35" t="s">
        <v>17</v>
      </c>
      <c r="D7" s="35">
        <v>1090535</v>
      </c>
      <c r="E7" s="35" t="s">
        <v>65</v>
      </c>
      <c r="F7" s="35" t="s">
        <v>66</v>
      </c>
      <c r="G7" s="38">
        <v>43958</v>
      </c>
      <c r="H7" s="38">
        <v>43958</v>
      </c>
      <c r="I7" s="39">
        <v>247300</v>
      </c>
      <c r="J7" s="39">
        <v>247300</v>
      </c>
      <c r="K7" s="35" t="s">
        <v>23</v>
      </c>
      <c r="L7" s="35" t="s">
        <v>22</v>
      </c>
      <c r="M7" s="35" t="e">
        <v>#N/A</v>
      </c>
      <c r="N7" s="35" t="s">
        <v>107</v>
      </c>
      <c r="O7" s="35">
        <v>0</v>
      </c>
      <c r="P7" s="36"/>
      <c r="Q7" s="36"/>
      <c r="R7" s="37"/>
      <c r="S7" s="37"/>
      <c r="T7" s="37"/>
      <c r="U7" s="37"/>
      <c r="V7" s="35">
        <v>0</v>
      </c>
      <c r="W7" s="36"/>
      <c r="X7" s="36"/>
      <c r="Y7" s="36"/>
      <c r="Z7" s="36"/>
      <c r="AA7" s="36"/>
      <c r="AB7" s="36"/>
      <c r="AC7" s="35">
        <v>0</v>
      </c>
      <c r="AD7" s="35">
        <v>0</v>
      </c>
      <c r="AE7" s="39">
        <v>247300</v>
      </c>
      <c r="AF7" s="35">
        <v>0</v>
      </c>
      <c r="AG7" s="35">
        <v>0</v>
      </c>
      <c r="AH7" s="35">
        <v>0</v>
      </c>
      <c r="AI7" s="35">
        <v>0</v>
      </c>
      <c r="AJ7" s="35">
        <v>0</v>
      </c>
      <c r="AK7" s="35">
        <v>0</v>
      </c>
      <c r="AL7" s="35">
        <v>0</v>
      </c>
      <c r="AM7" s="35">
        <v>0</v>
      </c>
      <c r="AN7" s="40"/>
      <c r="AO7" s="40"/>
      <c r="AP7" s="40"/>
      <c r="AQ7" s="35">
        <v>0</v>
      </c>
    </row>
    <row r="8" spans="1:43" s="41" customFormat="1" x14ac:dyDescent="0.35">
      <c r="A8" s="35">
        <v>900211468</v>
      </c>
      <c r="B8" s="35" t="s">
        <v>24</v>
      </c>
      <c r="C8" s="35" t="s">
        <v>18</v>
      </c>
      <c r="D8" s="35">
        <v>1324169</v>
      </c>
      <c r="E8" s="35" t="s">
        <v>67</v>
      </c>
      <c r="F8" s="35" t="s">
        <v>68</v>
      </c>
      <c r="G8" s="38">
        <v>43178</v>
      </c>
      <c r="H8" s="42" t="s">
        <v>20</v>
      </c>
      <c r="I8" s="39">
        <v>143300</v>
      </c>
      <c r="J8" s="39">
        <v>143300</v>
      </c>
      <c r="K8" s="35" t="s">
        <v>23</v>
      </c>
      <c r="L8" s="35" t="s">
        <v>22</v>
      </c>
      <c r="M8" s="35" t="e">
        <v>#N/A</v>
      </c>
      <c r="N8" s="35" t="s">
        <v>107</v>
      </c>
      <c r="O8" s="35">
        <v>0</v>
      </c>
      <c r="P8" s="36"/>
      <c r="Q8" s="36"/>
      <c r="R8" s="37"/>
      <c r="S8" s="37"/>
      <c r="T8" s="37"/>
      <c r="U8" s="37"/>
      <c r="V8" s="35">
        <v>0</v>
      </c>
      <c r="W8" s="36"/>
      <c r="X8" s="36"/>
      <c r="Y8" s="36"/>
      <c r="Z8" s="36"/>
      <c r="AA8" s="36"/>
      <c r="AB8" s="36"/>
      <c r="AC8" s="35">
        <v>0</v>
      </c>
      <c r="AD8" s="35">
        <v>0</v>
      </c>
      <c r="AE8" s="39">
        <v>143300</v>
      </c>
      <c r="AF8" s="35">
        <v>0</v>
      </c>
      <c r="AG8" s="35">
        <v>0</v>
      </c>
      <c r="AH8" s="35">
        <v>0</v>
      </c>
      <c r="AI8" s="35">
        <v>0</v>
      </c>
      <c r="AJ8" s="35">
        <v>0</v>
      </c>
      <c r="AK8" s="35">
        <v>0</v>
      </c>
      <c r="AL8" s="35">
        <v>0</v>
      </c>
      <c r="AM8" s="35">
        <v>0</v>
      </c>
      <c r="AN8" s="40"/>
      <c r="AO8" s="40"/>
      <c r="AP8" s="40"/>
      <c r="AQ8" s="35">
        <v>0</v>
      </c>
    </row>
    <row r="9" spans="1:43" s="41" customFormat="1" x14ac:dyDescent="0.35">
      <c r="A9" s="35">
        <v>900211468</v>
      </c>
      <c r="B9" s="35" t="s">
        <v>24</v>
      </c>
      <c r="C9" s="35" t="s">
        <v>19</v>
      </c>
      <c r="D9" s="35">
        <v>6576</v>
      </c>
      <c r="E9" s="35" t="s">
        <v>69</v>
      </c>
      <c r="F9" s="35" t="s">
        <v>70</v>
      </c>
      <c r="G9" s="38">
        <v>44248</v>
      </c>
      <c r="H9" s="42"/>
      <c r="I9" s="39">
        <v>852128</v>
      </c>
      <c r="J9" s="39">
        <v>852128</v>
      </c>
      <c r="K9" s="35" t="s">
        <v>23</v>
      </c>
      <c r="L9" s="35" t="s">
        <v>22</v>
      </c>
      <c r="M9" s="35" t="e">
        <v>#N/A</v>
      </c>
      <c r="N9" s="35" t="s">
        <v>107</v>
      </c>
      <c r="O9" s="35">
        <v>0</v>
      </c>
      <c r="P9" s="36"/>
      <c r="Q9" s="36"/>
      <c r="R9" s="37"/>
      <c r="S9" s="37"/>
      <c r="T9" s="37"/>
      <c r="U9" s="37"/>
      <c r="V9" s="35">
        <v>0</v>
      </c>
      <c r="W9" s="36"/>
      <c r="X9" s="36"/>
      <c r="Y9" s="36"/>
      <c r="Z9" s="36"/>
      <c r="AA9" s="36"/>
      <c r="AB9" s="36"/>
      <c r="AC9" s="35">
        <v>0</v>
      </c>
      <c r="AD9" s="35">
        <v>0</v>
      </c>
      <c r="AE9" s="39">
        <v>852128</v>
      </c>
      <c r="AF9" s="35">
        <v>0</v>
      </c>
      <c r="AG9" s="35">
        <v>0</v>
      </c>
      <c r="AH9" s="35">
        <v>0</v>
      </c>
      <c r="AI9" s="35">
        <v>0</v>
      </c>
      <c r="AJ9" s="35">
        <v>0</v>
      </c>
      <c r="AK9" s="35">
        <v>0</v>
      </c>
      <c r="AL9" s="35">
        <v>0</v>
      </c>
      <c r="AM9" s="35">
        <v>0</v>
      </c>
      <c r="AN9" s="40"/>
      <c r="AO9" s="40"/>
      <c r="AP9" s="40"/>
      <c r="AQ9" s="35">
        <v>0</v>
      </c>
    </row>
    <row r="10" spans="1:43" s="41" customFormat="1" x14ac:dyDescent="0.35">
      <c r="A10" s="35">
        <v>900211468</v>
      </c>
      <c r="B10" s="35" t="s">
        <v>24</v>
      </c>
      <c r="C10" s="35" t="s">
        <v>19</v>
      </c>
      <c r="D10" s="35">
        <v>6577</v>
      </c>
      <c r="E10" s="35" t="s">
        <v>71</v>
      </c>
      <c r="F10" s="35" t="s">
        <v>72</v>
      </c>
      <c r="G10" s="38">
        <v>44248</v>
      </c>
      <c r="H10" s="42"/>
      <c r="I10" s="39">
        <v>99423</v>
      </c>
      <c r="J10" s="39">
        <v>99423</v>
      </c>
      <c r="K10" s="35" t="s">
        <v>23</v>
      </c>
      <c r="L10" s="35" t="s">
        <v>22</v>
      </c>
      <c r="M10" s="35" t="e">
        <v>#N/A</v>
      </c>
      <c r="N10" s="35" t="s">
        <v>107</v>
      </c>
      <c r="O10" s="35">
        <v>0</v>
      </c>
      <c r="P10" s="36"/>
      <c r="Q10" s="36"/>
      <c r="R10" s="37"/>
      <c r="S10" s="37"/>
      <c r="T10" s="37"/>
      <c r="U10" s="37"/>
      <c r="V10" s="35">
        <v>0</v>
      </c>
      <c r="W10" s="36"/>
      <c r="X10" s="36"/>
      <c r="Y10" s="36"/>
      <c r="Z10" s="36"/>
      <c r="AA10" s="36"/>
      <c r="AB10" s="36"/>
      <c r="AC10" s="35">
        <v>0</v>
      </c>
      <c r="AD10" s="35">
        <v>0</v>
      </c>
      <c r="AE10" s="39">
        <v>99423</v>
      </c>
      <c r="AF10" s="35">
        <v>0</v>
      </c>
      <c r="AG10" s="35">
        <v>0</v>
      </c>
      <c r="AH10" s="35">
        <v>0</v>
      </c>
      <c r="AI10" s="35">
        <v>0</v>
      </c>
      <c r="AJ10" s="35">
        <v>0</v>
      </c>
      <c r="AK10" s="35">
        <v>0</v>
      </c>
      <c r="AL10" s="35">
        <v>0</v>
      </c>
      <c r="AM10" s="35">
        <v>0</v>
      </c>
      <c r="AN10" s="40"/>
      <c r="AO10" s="40"/>
      <c r="AP10" s="40"/>
      <c r="AQ10" s="35">
        <v>0</v>
      </c>
    </row>
    <row r="11" spans="1:43" s="41" customFormat="1" x14ac:dyDescent="0.35">
      <c r="A11" s="35">
        <v>900211468</v>
      </c>
      <c r="B11" s="35" t="s">
        <v>24</v>
      </c>
      <c r="C11" s="35" t="s">
        <v>19</v>
      </c>
      <c r="D11" s="35">
        <v>147241</v>
      </c>
      <c r="E11" s="35" t="s">
        <v>73</v>
      </c>
      <c r="F11" s="35" t="s">
        <v>74</v>
      </c>
      <c r="G11" s="38">
        <v>45090</v>
      </c>
      <c r="H11" s="38">
        <v>45163</v>
      </c>
      <c r="I11" s="39">
        <v>132700</v>
      </c>
      <c r="J11" s="39">
        <v>132700</v>
      </c>
      <c r="K11" s="35" t="s">
        <v>23</v>
      </c>
      <c r="L11" s="35" t="s">
        <v>22</v>
      </c>
      <c r="M11" s="35" t="e">
        <v>#N/A</v>
      </c>
      <c r="N11" s="35" t="s">
        <v>107</v>
      </c>
      <c r="O11" s="35">
        <v>0</v>
      </c>
      <c r="P11" s="36"/>
      <c r="Q11" s="36"/>
      <c r="R11" s="37"/>
      <c r="S11" s="37"/>
      <c r="T11" s="37"/>
      <c r="U11" s="37"/>
      <c r="V11" s="35">
        <v>0</v>
      </c>
      <c r="W11" s="36"/>
      <c r="X11" s="36"/>
      <c r="Y11" s="36"/>
      <c r="Z11" s="36"/>
      <c r="AA11" s="36"/>
      <c r="AB11" s="36"/>
      <c r="AC11" s="35">
        <v>0</v>
      </c>
      <c r="AD11" s="35">
        <v>0</v>
      </c>
      <c r="AE11" s="39">
        <v>132700</v>
      </c>
      <c r="AF11" s="35">
        <v>0</v>
      </c>
      <c r="AG11" s="35">
        <v>0</v>
      </c>
      <c r="AH11" s="35">
        <v>0</v>
      </c>
      <c r="AI11" s="35">
        <v>0</v>
      </c>
      <c r="AJ11" s="35">
        <v>0</v>
      </c>
      <c r="AK11" s="35">
        <v>0</v>
      </c>
      <c r="AL11" s="35">
        <v>0</v>
      </c>
      <c r="AM11" s="35">
        <v>0</v>
      </c>
      <c r="AN11" s="40"/>
      <c r="AO11" s="40"/>
      <c r="AP11" s="40"/>
      <c r="AQ11" s="35">
        <v>0</v>
      </c>
    </row>
    <row r="12" spans="1:43" s="41" customFormat="1" x14ac:dyDescent="0.35">
      <c r="A12" s="35">
        <v>900211468</v>
      </c>
      <c r="B12" s="35" t="s">
        <v>24</v>
      </c>
      <c r="C12" s="35" t="s">
        <v>19</v>
      </c>
      <c r="D12" s="35">
        <v>111420</v>
      </c>
      <c r="E12" s="35" t="s">
        <v>75</v>
      </c>
      <c r="F12" s="35" t="s">
        <v>76</v>
      </c>
      <c r="G12" s="38">
        <v>44932</v>
      </c>
      <c r="H12" s="38">
        <v>45163</v>
      </c>
      <c r="I12" s="39">
        <v>147110</v>
      </c>
      <c r="J12" s="39">
        <v>147110</v>
      </c>
      <c r="K12" s="35" t="s">
        <v>23</v>
      </c>
      <c r="L12" s="35" t="s">
        <v>22</v>
      </c>
      <c r="M12" s="35" t="e">
        <v>#N/A</v>
      </c>
      <c r="N12" s="35" t="s">
        <v>107</v>
      </c>
      <c r="O12" s="35">
        <v>0</v>
      </c>
      <c r="P12" s="36"/>
      <c r="Q12" s="36"/>
      <c r="R12" s="37"/>
      <c r="S12" s="37"/>
      <c r="T12" s="37"/>
      <c r="U12" s="37"/>
      <c r="V12" s="35">
        <v>0</v>
      </c>
      <c r="W12" s="36"/>
      <c r="X12" s="36"/>
      <c r="Y12" s="36"/>
      <c r="Z12" s="36"/>
      <c r="AA12" s="36"/>
      <c r="AB12" s="36"/>
      <c r="AC12" s="35">
        <v>0</v>
      </c>
      <c r="AD12" s="35">
        <v>0</v>
      </c>
      <c r="AE12" s="39">
        <v>147110</v>
      </c>
      <c r="AF12" s="35">
        <v>0</v>
      </c>
      <c r="AG12" s="35">
        <v>0</v>
      </c>
      <c r="AH12" s="35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40"/>
      <c r="AO12" s="40"/>
      <c r="AP12" s="40"/>
      <c r="AQ12" s="35">
        <v>0</v>
      </c>
    </row>
    <row r="13" spans="1:43" s="41" customFormat="1" x14ac:dyDescent="0.35">
      <c r="A13" s="35">
        <v>900211468</v>
      </c>
      <c r="B13" s="35" t="s">
        <v>24</v>
      </c>
      <c r="C13" s="35" t="s">
        <v>19</v>
      </c>
      <c r="D13" s="35">
        <v>183868</v>
      </c>
      <c r="E13" s="35" t="s">
        <v>77</v>
      </c>
      <c r="F13" s="35" t="s">
        <v>78</v>
      </c>
      <c r="G13" s="38">
        <v>45188</v>
      </c>
      <c r="H13" s="38">
        <v>45223</v>
      </c>
      <c r="I13" s="39">
        <v>91800</v>
      </c>
      <c r="J13" s="39">
        <v>91800</v>
      </c>
      <c r="K13" s="35" t="s">
        <v>23</v>
      </c>
      <c r="L13" s="35" t="s">
        <v>22</v>
      </c>
      <c r="M13" s="35" t="e">
        <v>#N/A</v>
      </c>
      <c r="N13" s="35" t="s">
        <v>107</v>
      </c>
      <c r="O13" s="35">
        <v>0</v>
      </c>
      <c r="P13" s="36"/>
      <c r="Q13" s="36"/>
      <c r="R13" s="37"/>
      <c r="S13" s="37"/>
      <c r="T13" s="37"/>
      <c r="U13" s="37"/>
      <c r="V13" s="35">
        <v>0</v>
      </c>
      <c r="W13" s="36"/>
      <c r="X13" s="36"/>
      <c r="Y13" s="36"/>
      <c r="Z13" s="36"/>
      <c r="AA13" s="36"/>
      <c r="AB13" s="36"/>
      <c r="AC13" s="35">
        <v>0</v>
      </c>
      <c r="AD13" s="35">
        <v>0</v>
      </c>
      <c r="AE13" s="39">
        <v>91800</v>
      </c>
      <c r="AF13" s="35">
        <v>0</v>
      </c>
      <c r="AG13" s="35">
        <v>0</v>
      </c>
      <c r="AH13" s="35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0</v>
      </c>
      <c r="AN13" s="40"/>
      <c r="AO13" s="40"/>
      <c r="AP13" s="40"/>
      <c r="AQ13" s="35">
        <v>0</v>
      </c>
    </row>
    <row r="14" spans="1:43" s="41" customFormat="1" x14ac:dyDescent="0.35">
      <c r="A14" s="35">
        <v>900211468</v>
      </c>
      <c r="B14" s="35" t="s">
        <v>24</v>
      </c>
      <c r="C14" s="35" t="s">
        <v>19</v>
      </c>
      <c r="D14" s="35">
        <v>236101</v>
      </c>
      <c r="E14" s="35" t="s">
        <v>79</v>
      </c>
      <c r="F14" s="35" t="s">
        <v>80</v>
      </c>
      <c r="G14" s="38">
        <v>45354</v>
      </c>
      <c r="H14" s="42"/>
      <c r="I14" s="39">
        <v>332443</v>
      </c>
      <c r="J14" s="39">
        <v>332443</v>
      </c>
      <c r="K14" s="35" t="s">
        <v>23</v>
      </c>
      <c r="L14" s="35" t="s">
        <v>22</v>
      </c>
      <c r="M14" s="35" t="e">
        <v>#N/A</v>
      </c>
      <c r="N14" s="35" t="s">
        <v>107</v>
      </c>
      <c r="O14" s="35">
        <v>0</v>
      </c>
      <c r="P14" s="36"/>
      <c r="Q14" s="36"/>
      <c r="R14" s="37"/>
      <c r="S14" s="37"/>
      <c r="T14" s="37"/>
      <c r="U14" s="37"/>
      <c r="V14" s="35">
        <v>0</v>
      </c>
      <c r="W14" s="36"/>
      <c r="X14" s="36"/>
      <c r="Y14" s="36"/>
      <c r="Z14" s="36"/>
      <c r="AA14" s="36"/>
      <c r="AB14" s="36"/>
      <c r="AC14" s="35">
        <v>0</v>
      </c>
      <c r="AD14" s="35">
        <v>0</v>
      </c>
      <c r="AE14" s="39">
        <v>332443</v>
      </c>
      <c r="AF14" s="35">
        <v>0</v>
      </c>
      <c r="AG14" s="35">
        <v>0</v>
      </c>
      <c r="AH14" s="35">
        <v>0</v>
      </c>
      <c r="AI14" s="35">
        <v>0</v>
      </c>
      <c r="AJ14" s="35">
        <v>0</v>
      </c>
      <c r="AK14" s="35">
        <v>0</v>
      </c>
      <c r="AL14" s="35">
        <v>0</v>
      </c>
      <c r="AM14" s="35">
        <v>0</v>
      </c>
      <c r="AN14" s="40"/>
      <c r="AO14" s="40"/>
      <c r="AP14" s="40"/>
      <c r="AQ14" s="35">
        <v>0</v>
      </c>
    </row>
    <row r="15" spans="1:43" s="41" customFormat="1" x14ac:dyDescent="0.35">
      <c r="A15" s="35">
        <v>900211468</v>
      </c>
      <c r="B15" s="35" t="s">
        <v>24</v>
      </c>
      <c r="C15" s="35" t="s">
        <v>19</v>
      </c>
      <c r="D15" s="35">
        <v>242866</v>
      </c>
      <c r="E15" s="35" t="s">
        <v>81</v>
      </c>
      <c r="F15" s="35" t="s">
        <v>82</v>
      </c>
      <c r="G15" s="38">
        <v>45371</v>
      </c>
      <c r="H15" s="42"/>
      <c r="I15" s="39">
        <v>260993</v>
      </c>
      <c r="J15" s="39">
        <v>260993</v>
      </c>
      <c r="K15" s="35" t="s">
        <v>23</v>
      </c>
      <c r="L15" s="35" t="s">
        <v>22</v>
      </c>
      <c r="M15" s="35" t="e">
        <v>#N/A</v>
      </c>
      <c r="N15" s="35" t="s">
        <v>107</v>
      </c>
      <c r="O15" s="35">
        <v>0</v>
      </c>
      <c r="P15" s="36"/>
      <c r="Q15" s="36"/>
      <c r="R15" s="37"/>
      <c r="S15" s="37"/>
      <c r="T15" s="37"/>
      <c r="U15" s="37"/>
      <c r="V15" s="35">
        <v>0</v>
      </c>
      <c r="W15" s="36"/>
      <c r="X15" s="36"/>
      <c r="Y15" s="36"/>
      <c r="Z15" s="36"/>
      <c r="AA15" s="36"/>
      <c r="AB15" s="36"/>
      <c r="AC15" s="35">
        <v>0</v>
      </c>
      <c r="AD15" s="35">
        <v>0</v>
      </c>
      <c r="AE15" s="39">
        <v>260993</v>
      </c>
      <c r="AF15" s="35">
        <v>0</v>
      </c>
      <c r="AG15" s="35">
        <v>0</v>
      </c>
      <c r="AH15" s="35">
        <v>0</v>
      </c>
      <c r="AI15" s="35">
        <v>0</v>
      </c>
      <c r="AJ15" s="35">
        <v>0</v>
      </c>
      <c r="AK15" s="35">
        <v>0</v>
      </c>
      <c r="AL15" s="35">
        <v>0</v>
      </c>
      <c r="AM15" s="35">
        <v>0</v>
      </c>
      <c r="AN15" s="40"/>
      <c r="AO15" s="40"/>
      <c r="AP15" s="40"/>
      <c r="AQ15" s="35">
        <v>0</v>
      </c>
    </row>
    <row r="16" spans="1:43" s="41" customFormat="1" x14ac:dyDescent="0.35">
      <c r="A16" s="35">
        <v>900211468</v>
      </c>
      <c r="B16" s="35" t="s">
        <v>24</v>
      </c>
      <c r="C16" s="35" t="s">
        <v>19</v>
      </c>
      <c r="D16" s="35">
        <v>54639</v>
      </c>
      <c r="E16" s="35" t="s">
        <v>83</v>
      </c>
      <c r="F16" s="35" t="s">
        <v>84</v>
      </c>
      <c r="G16" s="38">
        <v>44543</v>
      </c>
      <c r="H16" s="38">
        <v>44750</v>
      </c>
      <c r="I16" s="39">
        <v>263225</v>
      </c>
      <c r="J16" s="39">
        <v>263225</v>
      </c>
      <c r="K16" s="35" t="s">
        <v>23</v>
      </c>
      <c r="L16" s="35" t="s">
        <v>22</v>
      </c>
      <c r="M16" s="35" t="e">
        <v>#N/A</v>
      </c>
      <c r="N16" s="35" t="s">
        <v>107</v>
      </c>
      <c r="O16" s="35">
        <v>0</v>
      </c>
      <c r="P16" s="36"/>
      <c r="Q16" s="36"/>
      <c r="R16" s="37"/>
      <c r="S16" s="37"/>
      <c r="T16" s="37"/>
      <c r="U16" s="37"/>
      <c r="V16" s="35">
        <v>0</v>
      </c>
      <c r="W16" s="36"/>
      <c r="X16" s="36"/>
      <c r="Y16" s="36"/>
      <c r="Z16" s="36"/>
      <c r="AA16" s="36"/>
      <c r="AB16" s="36"/>
      <c r="AC16" s="35">
        <v>0</v>
      </c>
      <c r="AD16" s="35">
        <v>0</v>
      </c>
      <c r="AE16" s="39">
        <v>263225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5">
        <v>0</v>
      </c>
      <c r="AL16" s="35">
        <v>0</v>
      </c>
      <c r="AM16" s="35">
        <v>0</v>
      </c>
      <c r="AN16" s="40"/>
      <c r="AO16" s="40"/>
      <c r="AP16" s="40"/>
      <c r="AQ16" s="35">
        <v>0</v>
      </c>
    </row>
    <row r="17" spans="1:43" s="41" customFormat="1" x14ac:dyDescent="0.35">
      <c r="A17" s="35">
        <v>900211468</v>
      </c>
      <c r="B17" s="35" t="s">
        <v>24</v>
      </c>
      <c r="C17" s="35" t="s">
        <v>19</v>
      </c>
      <c r="D17" s="35">
        <v>56674</v>
      </c>
      <c r="E17" s="35" t="s">
        <v>85</v>
      </c>
      <c r="F17" s="35" t="s">
        <v>86</v>
      </c>
      <c r="G17" s="38">
        <v>44559</v>
      </c>
      <c r="H17" s="38">
        <v>44750</v>
      </c>
      <c r="I17" s="39">
        <v>141101</v>
      </c>
      <c r="J17" s="39">
        <v>141101</v>
      </c>
      <c r="K17" s="35" t="s">
        <v>23</v>
      </c>
      <c r="L17" s="35" t="s">
        <v>22</v>
      </c>
      <c r="M17" s="35" t="e">
        <v>#N/A</v>
      </c>
      <c r="N17" s="35" t="s">
        <v>107</v>
      </c>
      <c r="O17" s="35">
        <v>0</v>
      </c>
      <c r="P17" s="36"/>
      <c r="Q17" s="36"/>
      <c r="R17" s="37"/>
      <c r="S17" s="37"/>
      <c r="T17" s="37"/>
      <c r="U17" s="37"/>
      <c r="V17" s="35">
        <v>0</v>
      </c>
      <c r="W17" s="36"/>
      <c r="X17" s="36"/>
      <c r="Y17" s="36"/>
      <c r="Z17" s="36"/>
      <c r="AA17" s="36"/>
      <c r="AB17" s="36"/>
      <c r="AC17" s="35">
        <v>0</v>
      </c>
      <c r="AD17" s="35">
        <v>0</v>
      </c>
      <c r="AE17" s="39">
        <v>141101</v>
      </c>
      <c r="AF17" s="35">
        <v>0</v>
      </c>
      <c r="AG17" s="35">
        <v>0</v>
      </c>
      <c r="AH17" s="35">
        <v>0</v>
      </c>
      <c r="AI17" s="35">
        <v>0</v>
      </c>
      <c r="AJ17" s="35">
        <v>0</v>
      </c>
      <c r="AK17" s="35">
        <v>0</v>
      </c>
      <c r="AL17" s="35">
        <v>0</v>
      </c>
      <c r="AM17" s="35">
        <v>0</v>
      </c>
      <c r="AN17" s="40"/>
      <c r="AO17" s="40"/>
      <c r="AP17" s="40"/>
      <c r="AQ17" s="35">
        <v>0</v>
      </c>
    </row>
    <row r="18" spans="1:43" s="41" customFormat="1" x14ac:dyDescent="0.35">
      <c r="A18" s="35">
        <v>900211468</v>
      </c>
      <c r="B18" s="35" t="s">
        <v>24</v>
      </c>
      <c r="C18" s="35" t="s">
        <v>19</v>
      </c>
      <c r="D18" s="35">
        <v>115782</v>
      </c>
      <c r="E18" s="35" t="s">
        <v>87</v>
      </c>
      <c r="F18" s="35" t="s">
        <v>88</v>
      </c>
      <c r="G18" s="38">
        <v>44963</v>
      </c>
      <c r="H18" s="38">
        <v>45163</v>
      </c>
      <c r="I18" s="39">
        <v>611700</v>
      </c>
      <c r="J18" s="39">
        <v>611700</v>
      </c>
      <c r="K18" s="35" t="s">
        <v>23</v>
      </c>
      <c r="L18" s="35" t="s">
        <v>22</v>
      </c>
      <c r="M18" s="35" t="e">
        <v>#N/A</v>
      </c>
      <c r="N18" s="35" t="s">
        <v>107</v>
      </c>
      <c r="O18" s="35">
        <v>0</v>
      </c>
      <c r="P18" s="36"/>
      <c r="Q18" s="36"/>
      <c r="R18" s="37"/>
      <c r="S18" s="37"/>
      <c r="T18" s="37"/>
      <c r="U18" s="37"/>
      <c r="V18" s="35">
        <v>0</v>
      </c>
      <c r="W18" s="36"/>
      <c r="X18" s="36"/>
      <c r="Y18" s="36"/>
      <c r="Z18" s="36"/>
      <c r="AA18" s="36"/>
      <c r="AB18" s="36"/>
      <c r="AC18" s="35">
        <v>0</v>
      </c>
      <c r="AD18" s="35">
        <v>0</v>
      </c>
      <c r="AE18" s="39">
        <v>611700</v>
      </c>
      <c r="AF18" s="35">
        <v>0</v>
      </c>
      <c r="AG18" s="35">
        <v>0</v>
      </c>
      <c r="AH18" s="35">
        <v>0</v>
      </c>
      <c r="AI18" s="35">
        <v>0</v>
      </c>
      <c r="AJ18" s="35">
        <v>0</v>
      </c>
      <c r="AK18" s="35">
        <v>0</v>
      </c>
      <c r="AL18" s="35">
        <v>0</v>
      </c>
      <c r="AM18" s="35">
        <v>0</v>
      </c>
      <c r="AN18" s="40"/>
      <c r="AO18" s="40"/>
      <c r="AP18" s="40"/>
      <c r="AQ18" s="35">
        <v>0</v>
      </c>
    </row>
    <row r="19" spans="1:43" s="41" customFormat="1" x14ac:dyDescent="0.35">
      <c r="A19" s="35">
        <v>900211468</v>
      </c>
      <c r="B19" s="35" t="s">
        <v>24</v>
      </c>
      <c r="C19" s="35" t="s">
        <v>19</v>
      </c>
      <c r="D19" s="35">
        <v>236596</v>
      </c>
      <c r="E19" s="35" t="s">
        <v>89</v>
      </c>
      <c r="F19" s="35" t="s">
        <v>90</v>
      </c>
      <c r="G19" s="38">
        <v>45355</v>
      </c>
      <c r="H19" s="42"/>
      <c r="I19" s="39">
        <v>295450</v>
      </c>
      <c r="J19" s="39">
        <v>295450</v>
      </c>
      <c r="K19" s="35" t="s">
        <v>23</v>
      </c>
      <c r="L19" s="35" t="s">
        <v>22</v>
      </c>
      <c r="M19" s="35" t="e">
        <v>#N/A</v>
      </c>
      <c r="N19" s="35" t="s">
        <v>107</v>
      </c>
      <c r="O19" s="35">
        <v>0</v>
      </c>
      <c r="P19" s="36"/>
      <c r="Q19" s="36"/>
      <c r="R19" s="37"/>
      <c r="S19" s="37"/>
      <c r="T19" s="37"/>
      <c r="U19" s="37"/>
      <c r="V19" s="35">
        <v>0</v>
      </c>
      <c r="W19" s="36"/>
      <c r="X19" s="36"/>
      <c r="Y19" s="36"/>
      <c r="Z19" s="36"/>
      <c r="AA19" s="36"/>
      <c r="AB19" s="36"/>
      <c r="AC19" s="35">
        <v>0</v>
      </c>
      <c r="AD19" s="35">
        <v>0</v>
      </c>
      <c r="AE19" s="39">
        <v>295450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0</v>
      </c>
      <c r="AL19" s="35">
        <v>0</v>
      </c>
      <c r="AM19" s="35">
        <v>0</v>
      </c>
      <c r="AN19" s="40"/>
      <c r="AO19" s="40"/>
      <c r="AP19" s="40"/>
      <c r="AQ19" s="35">
        <v>0</v>
      </c>
    </row>
    <row r="20" spans="1:43" s="41" customFormat="1" x14ac:dyDescent="0.35">
      <c r="A20" s="35">
        <v>900211468</v>
      </c>
      <c r="B20" s="35" t="s">
        <v>24</v>
      </c>
      <c r="C20" s="35" t="s">
        <v>19</v>
      </c>
      <c r="D20" s="35">
        <v>183853</v>
      </c>
      <c r="E20" s="35" t="s">
        <v>91</v>
      </c>
      <c r="F20" s="35" t="s">
        <v>92</v>
      </c>
      <c r="G20" s="38">
        <v>45188</v>
      </c>
      <c r="H20" s="42"/>
      <c r="I20" s="39">
        <v>130300</v>
      </c>
      <c r="J20" s="39">
        <v>130300</v>
      </c>
      <c r="K20" s="35" t="s">
        <v>23</v>
      </c>
      <c r="L20" s="35" t="s">
        <v>22</v>
      </c>
      <c r="M20" s="35" t="e">
        <v>#N/A</v>
      </c>
      <c r="N20" s="35" t="s">
        <v>107</v>
      </c>
      <c r="O20" s="35">
        <v>0</v>
      </c>
      <c r="P20" s="36"/>
      <c r="Q20" s="36"/>
      <c r="R20" s="37"/>
      <c r="S20" s="37"/>
      <c r="T20" s="37"/>
      <c r="U20" s="37"/>
      <c r="V20" s="35">
        <v>0</v>
      </c>
      <c r="W20" s="36"/>
      <c r="X20" s="36"/>
      <c r="Y20" s="36"/>
      <c r="Z20" s="36"/>
      <c r="AA20" s="36"/>
      <c r="AB20" s="36"/>
      <c r="AC20" s="35">
        <v>0</v>
      </c>
      <c r="AD20" s="35">
        <v>0</v>
      </c>
      <c r="AE20" s="39">
        <v>130300</v>
      </c>
      <c r="AF20" s="35">
        <v>0</v>
      </c>
      <c r="AG20" s="35">
        <v>0</v>
      </c>
      <c r="AH20" s="35">
        <v>0</v>
      </c>
      <c r="AI20" s="35">
        <v>0</v>
      </c>
      <c r="AJ20" s="35">
        <v>0</v>
      </c>
      <c r="AK20" s="35">
        <v>0</v>
      </c>
      <c r="AL20" s="35">
        <v>0</v>
      </c>
      <c r="AM20" s="35">
        <v>0</v>
      </c>
      <c r="AN20" s="40"/>
      <c r="AO20" s="40"/>
      <c r="AP20" s="40"/>
      <c r="AQ20" s="35">
        <v>0</v>
      </c>
    </row>
    <row r="21" spans="1:43" s="41" customFormat="1" x14ac:dyDescent="0.35">
      <c r="A21" s="35">
        <v>900211468</v>
      </c>
      <c r="B21" s="35" t="s">
        <v>24</v>
      </c>
      <c r="C21" s="35" t="s">
        <v>19</v>
      </c>
      <c r="D21" s="35">
        <v>178189</v>
      </c>
      <c r="E21" s="35" t="s">
        <v>93</v>
      </c>
      <c r="F21" s="35" t="s">
        <v>94</v>
      </c>
      <c r="G21" s="38">
        <v>45174</v>
      </c>
      <c r="H21" s="42"/>
      <c r="I21" s="39">
        <v>6800</v>
      </c>
      <c r="J21" s="39">
        <v>6800</v>
      </c>
      <c r="K21" s="35" t="s">
        <v>23</v>
      </c>
      <c r="L21" s="35" t="s">
        <v>22</v>
      </c>
      <c r="M21" s="35" t="e">
        <v>#N/A</v>
      </c>
      <c r="N21" s="35" t="s">
        <v>107</v>
      </c>
      <c r="O21" s="35">
        <v>0</v>
      </c>
      <c r="P21" s="36"/>
      <c r="Q21" s="36"/>
      <c r="R21" s="37"/>
      <c r="S21" s="37"/>
      <c r="T21" s="37"/>
      <c r="U21" s="37"/>
      <c r="V21" s="35">
        <v>0</v>
      </c>
      <c r="W21" s="36"/>
      <c r="X21" s="36"/>
      <c r="Y21" s="36"/>
      <c r="Z21" s="36"/>
      <c r="AA21" s="36"/>
      <c r="AB21" s="36"/>
      <c r="AC21" s="35">
        <v>0</v>
      </c>
      <c r="AD21" s="35">
        <v>0</v>
      </c>
      <c r="AE21" s="39">
        <v>6800</v>
      </c>
      <c r="AF21" s="35">
        <v>0</v>
      </c>
      <c r="AG21" s="35">
        <v>0</v>
      </c>
      <c r="AH21" s="35">
        <v>0</v>
      </c>
      <c r="AI21" s="35">
        <v>0</v>
      </c>
      <c r="AJ21" s="35">
        <v>0</v>
      </c>
      <c r="AK21" s="35">
        <v>0</v>
      </c>
      <c r="AL21" s="35">
        <v>0</v>
      </c>
      <c r="AM21" s="35">
        <v>0</v>
      </c>
      <c r="AN21" s="40"/>
      <c r="AO21" s="40"/>
      <c r="AP21" s="40"/>
      <c r="AQ21" s="35">
        <v>0</v>
      </c>
    </row>
    <row r="22" spans="1:43" s="41" customFormat="1" x14ac:dyDescent="0.35">
      <c r="A22" s="35">
        <v>900211468</v>
      </c>
      <c r="B22" s="35" t="s">
        <v>24</v>
      </c>
      <c r="C22" s="35" t="s">
        <v>19</v>
      </c>
      <c r="D22" s="35">
        <v>23498</v>
      </c>
      <c r="E22" s="35" t="s">
        <v>95</v>
      </c>
      <c r="F22" s="35" t="s">
        <v>96</v>
      </c>
      <c r="G22" s="38">
        <v>44343</v>
      </c>
      <c r="H22" s="38">
        <v>44750</v>
      </c>
      <c r="I22" s="39">
        <v>81534</v>
      </c>
      <c r="J22" s="39">
        <v>81534</v>
      </c>
      <c r="K22" s="35" t="s">
        <v>23</v>
      </c>
      <c r="L22" s="35" t="s">
        <v>22</v>
      </c>
      <c r="M22" s="35" t="e">
        <v>#N/A</v>
      </c>
      <c r="N22" s="35" t="s">
        <v>107</v>
      </c>
      <c r="O22" s="35">
        <v>0</v>
      </c>
      <c r="P22" s="36"/>
      <c r="Q22" s="36"/>
      <c r="R22" s="37"/>
      <c r="S22" s="37"/>
      <c r="T22" s="37"/>
      <c r="U22" s="37"/>
      <c r="V22" s="35">
        <v>0</v>
      </c>
      <c r="W22" s="36"/>
      <c r="X22" s="36"/>
      <c r="Y22" s="36"/>
      <c r="Z22" s="36"/>
      <c r="AA22" s="36"/>
      <c r="AB22" s="36"/>
      <c r="AC22" s="35">
        <v>0</v>
      </c>
      <c r="AD22" s="35">
        <v>0</v>
      </c>
      <c r="AE22" s="39">
        <v>81534</v>
      </c>
      <c r="AF22" s="35">
        <v>0</v>
      </c>
      <c r="AG22" s="35">
        <v>0</v>
      </c>
      <c r="AH22" s="35">
        <v>0</v>
      </c>
      <c r="AI22" s="35">
        <v>0</v>
      </c>
      <c r="AJ22" s="35">
        <v>0</v>
      </c>
      <c r="AK22" s="35">
        <v>0</v>
      </c>
      <c r="AL22" s="35">
        <v>0</v>
      </c>
      <c r="AM22" s="35">
        <v>0</v>
      </c>
      <c r="AN22" s="40"/>
      <c r="AO22" s="40"/>
      <c r="AP22" s="40"/>
      <c r="AQ22" s="35">
        <v>0</v>
      </c>
    </row>
    <row r="23" spans="1:43" s="41" customFormat="1" x14ac:dyDescent="0.35">
      <c r="A23" s="35">
        <v>900211468</v>
      </c>
      <c r="B23" s="35" t="s">
        <v>24</v>
      </c>
      <c r="C23" s="35" t="s">
        <v>19</v>
      </c>
      <c r="D23" s="35">
        <v>171842</v>
      </c>
      <c r="E23" s="35" t="s">
        <v>97</v>
      </c>
      <c r="F23" s="35" t="s">
        <v>98</v>
      </c>
      <c r="G23" s="38">
        <v>45158</v>
      </c>
      <c r="H23" s="42"/>
      <c r="I23" s="39">
        <v>1070412</v>
      </c>
      <c r="J23" s="39">
        <v>1070412</v>
      </c>
      <c r="K23" s="35" t="s">
        <v>23</v>
      </c>
      <c r="L23" s="35" t="s">
        <v>22</v>
      </c>
      <c r="M23" s="35" t="e">
        <v>#N/A</v>
      </c>
      <c r="N23" s="35" t="s">
        <v>107</v>
      </c>
      <c r="O23" s="35">
        <v>0</v>
      </c>
      <c r="P23" s="36"/>
      <c r="Q23" s="36"/>
      <c r="R23" s="37"/>
      <c r="S23" s="37"/>
      <c r="T23" s="37"/>
      <c r="U23" s="37"/>
      <c r="V23" s="35">
        <v>0</v>
      </c>
      <c r="W23" s="36"/>
      <c r="X23" s="36"/>
      <c r="Y23" s="36"/>
      <c r="Z23" s="36"/>
      <c r="AA23" s="36"/>
      <c r="AB23" s="36"/>
      <c r="AC23" s="35">
        <v>0</v>
      </c>
      <c r="AD23" s="35">
        <v>0</v>
      </c>
      <c r="AE23" s="39">
        <v>1070412</v>
      </c>
      <c r="AF23" s="35">
        <v>0</v>
      </c>
      <c r="AG23" s="35">
        <v>0</v>
      </c>
      <c r="AH23" s="35">
        <v>0</v>
      </c>
      <c r="AI23" s="35">
        <v>0</v>
      </c>
      <c r="AJ23" s="35">
        <v>0</v>
      </c>
      <c r="AK23" s="35">
        <v>0</v>
      </c>
      <c r="AL23" s="35">
        <v>0</v>
      </c>
      <c r="AM23" s="35">
        <v>0</v>
      </c>
      <c r="AN23" s="40"/>
      <c r="AO23" s="40"/>
      <c r="AP23" s="40"/>
      <c r="AQ23" s="35">
        <v>0</v>
      </c>
    </row>
    <row r="24" spans="1:43" s="41" customFormat="1" x14ac:dyDescent="0.35">
      <c r="A24" s="35">
        <v>900211468</v>
      </c>
      <c r="B24" s="35" t="s">
        <v>24</v>
      </c>
      <c r="C24" s="35" t="s">
        <v>19</v>
      </c>
      <c r="D24" s="35">
        <v>174031</v>
      </c>
      <c r="E24" s="35" t="s">
        <v>99</v>
      </c>
      <c r="F24" s="35" t="s">
        <v>100</v>
      </c>
      <c r="G24" s="38">
        <v>45165</v>
      </c>
      <c r="H24" s="42"/>
      <c r="I24" s="39">
        <v>1059418</v>
      </c>
      <c r="J24" s="39">
        <v>1059418</v>
      </c>
      <c r="K24" s="35" t="s">
        <v>23</v>
      </c>
      <c r="L24" s="35" t="s">
        <v>22</v>
      </c>
      <c r="M24" s="35" t="e">
        <v>#N/A</v>
      </c>
      <c r="N24" s="35" t="s">
        <v>107</v>
      </c>
      <c r="O24" s="35">
        <v>0</v>
      </c>
      <c r="P24" s="36"/>
      <c r="Q24" s="36"/>
      <c r="R24" s="37"/>
      <c r="S24" s="37"/>
      <c r="T24" s="37"/>
      <c r="U24" s="37"/>
      <c r="V24" s="35">
        <v>0</v>
      </c>
      <c r="W24" s="36"/>
      <c r="X24" s="36"/>
      <c r="Y24" s="36"/>
      <c r="Z24" s="36"/>
      <c r="AA24" s="36"/>
      <c r="AB24" s="36"/>
      <c r="AC24" s="35">
        <v>0</v>
      </c>
      <c r="AD24" s="35">
        <v>0</v>
      </c>
      <c r="AE24" s="39">
        <v>1059418</v>
      </c>
      <c r="AF24" s="35">
        <v>0</v>
      </c>
      <c r="AG24" s="35">
        <v>0</v>
      </c>
      <c r="AH24" s="35">
        <v>0</v>
      </c>
      <c r="AI24" s="35">
        <v>0</v>
      </c>
      <c r="AJ24" s="35">
        <v>0</v>
      </c>
      <c r="AK24" s="35">
        <v>0</v>
      </c>
      <c r="AL24" s="35">
        <v>0</v>
      </c>
      <c r="AM24" s="35">
        <v>0</v>
      </c>
      <c r="AN24" s="40"/>
      <c r="AO24" s="40"/>
      <c r="AP24" s="40"/>
      <c r="AQ24" s="35">
        <v>0</v>
      </c>
    </row>
    <row r="25" spans="1:43" s="41" customFormat="1" x14ac:dyDescent="0.35">
      <c r="A25" s="35">
        <v>900211468</v>
      </c>
      <c r="B25" s="35" t="s">
        <v>24</v>
      </c>
      <c r="C25" s="35" t="s">
        <v>19</v>
      </c>
      <c r="D25" s="35">
        <v>284240</v>
      </c>
      <c r="E25" s="35" t="s">
        <v>101</v>
      </c>
      <c r="F25" s="35" t="s">
        <v>102</v>
      </c>
      <c r="G25" s="38">
        <v>45489</v>
      </c>
      <c r="H25" s="42"/>
      <c r="I25" s="39">
        <v>155730</v>
      </c>
      <c r="J25" s="39">
        <v>155730</v>
      </c>
      <c r="K25" s="35" t="s">
        <v>23</v>
      </c>
      <c r="L25" s="35" t="s">
        <v>22</v>
      </c>
      <c r="M25" s="35" t="e">
        <v>#N/A</v>
      </c>
      <c r="N25" s="35" t="s">
        <v>107</v>
      </c>
      <c r="O25" s="35">
        <v>0</v>
      </c>
      <c r="P25" s="36"/>
      <c r="Q25" s="36"/>
      <c r="R25" s="37"/>
      <c r="S25" s="37"/>
      <c r="T25" s="37"/>
      <c r="U25" s="37"/>
      <c r="V25" s="35">
        <v>0</v>
      </c>
      <c r="W25" s="36"/>
      <c r="X25" s="36"/>
      <c r="Y25" s="36"/>
      <c r="Z25" s="36"/>
      <c r="AA25" s="36"/>
      <c r="AB25" s="36"/>
      <c r="AC25" s="35">
        <v>0</v>
      </c>
      <c r="AD25" s="35">
        <v>0</v>
      </c>
      <c r="AE25" s="39">
        <v>155730</v>
      </c>
      <c r="AF25" s="35">
        <v>0</v>
      </c>
      <c r="AG25" s="35">
        <v>0</v>
      </c>
      <c r="AH25" s="35">
        <v>0</v>
      </c>
      <c r="AI25" s="35">
        <v>0</v>
      </c>
      <c r="AJ25" s="35">
        <v>0</v>
      </c>
      <c r="AK25" s="35">
        <v>0</v>
      </c>
      <c r="AL25" s="35">
        <v>0</v>
      </c>
      <c r="AM25" s="35">
        <v>0</v>
      </c>
      <c r="AN25" s="40"/>
      <c r="AO25" s="40"/>
      <c r="AP25" s="40"/>
      <c r="AQ25" s="35">
        <v>0</v>
      </c>
    </row>
    <row r="26" spans="1:43" s="41" customFormat="1" x14ac:dyDescent="0.35">
      <c r="A26" s="35">
        <v>900211468</v>
      </c>
      <c r="B26" s="35" t="s">
        <v>24</v>
      </c>
      <c r="C26" s="35" t="s">
        <v>19</v>
      </c>
      <c r="D26" s="35">
        <v>336859</v>
      </c>
      <c r="E26" s="35" t="s">
        <v>103</v>
      </c>
      <c r="F26" s="35" t="s">
        <v>104</v>
      </c>
      <c r="G26" s="38">
        <v>45610</v>
      </c>
      <c r="H26" s="42"/>
      <c r="I26" s="39">
        <v>62500</v>
      </c>
      <c r="J26" s="39">
        <v>62500</v>
      </c>
      <c r="K26" s="35" t="s">
        <v>23</v>
      </c>
      <c r="L26" s="35" t="s">
        <v>22</v>
      </c>
      <c r="M26" s="35" t="e">
        <v>#N/A</v>
      </c>
      <c r="N26" s="35" t="s">
        <v>107</v>
      </c>
      <c r="O26" s="35">
        <v>0</v>
      </c>
      <c r="P26" s="36"/>
      <c r="Q26" s="36"/>
      <c r="R26" s="37"/>
      <c r="S26" s="37"/>
      <c r="T26" s="37"/>
      <c r="U26" s="37"/>
      <c r="V26" s="35">
        <v>0</v>
      </c>
      <c r="W26" s="36"/>
      <c r="X26" s="36"/>
      <c r="Y26" s="36"/>
      <c r="Z26" s="36"/>
      <c r="AA26" s="36"/>
      <c r="AB26" s="36"/>
      <c r="AC26" s="35">
        <v>0</v>
      </c>
      <c r="AD26" s="35">
        <v>0</v>
      </c>
      <c r="AE26" s="39">
        <v>62500</v>
      </c>
      <c r="AF26" s="35">
        <v>0</v>
      </c>
      <c r="AG26" s="35">
        <v>0</v>
      </c>
      <c r="AH26" s="35">
        <v>0</v>
      </c>
      <c r="AI26" s="35">
        <v>0</v>
      </c>
      <c r="AJ26" s="35">
        <v>0</v>
      </c>
      <c r="AK26" s="35">
        <v>0</v>
      </c>
      <c r="AL26" s="35">
        <v>0</v>
      </c>
      <c r="AM26" s="35">
        <v>0</v>
      </c>
      <c r="AN26" s="40"/>
      <c r="AO26" s="40"/>
      <c r="AP26" s="40"/>
      <c r="AQ26" s="35">
        <v>0</v>
      </c>
    </row>
    <row r="27" spans="1:43" s="41" customFormat="1" x14ac:dyDescent="0.35">
      <c r="A27" s="35">
        <v>900211468</v>
      </c>
      <c r="B27" s="35" t="s">
        <v>24</v>
      </c>
      <c r="C27" s="35" t="s">
        <v>19</v>
      </c>
      <c r="D27" s="35">
        <v>394771</v>
      </c>
      <c r="E27" s="35" t="s">
        <v>105</v>
      </c>
      <c r="F27" s="35" t="s">
        <v>106</v>
      </c>
      <c r="G27" s="38">
        <v>45770</v>
      </c>
      <c r="H27" s="42"/>
      <c r="I27" s="39">
        <v>45900</v>
      </c>
      <c r="J27" s="39">
        <v>45900</v>
      </c>
      <c r="K27" s="35" t="s">
        <v>23</v>
      </c>
      <c r="L27" s="35" t="s">
        <v>22</v>
      </c>
      <c r="M27" s="35" t="e">
        <v>#N/A</v>
      </c>
      <c r="N27" s="35" t="s">
        <v>107</v>
      </c>
      <c r="O27" s="35">
        <v>0</v>
      </c>
      <c r="P27" s="36"/>
      <c r="Q27" s="36"/>
      <c r="R27" s="37"/>
      <c r="S27" s="37"/>
      <c r="T27" s="37"/>
      <c r="U27" s="37"/>
      <c r="V27" s="35">
        <v>0</v>
      </c>
      <c r="W27" s="36"/>
      <c r="X27" s="36"/>
      <c r="Y27" s="36"/>
      <c r="Z27" s="36"/>
      <c r="AA27" s="36"/>
      <c r="AB27" s="36"/>
      <c r="AC27" s="35">
        <v>0</v>
      </c>
      <c r="AD27" s="35">
        <v>0</v>
      </c>
      <c r="AE27" s="39">
        <v>45900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0</v>
      </c>
      <c r="AL27" s="35">
        <v>0</v>
      </c>
      <c r="AM27" s="35">
        <v>0</v>
      </c>
      <c r="AN27" s="40"/>
      <c r="AO27" s="40"/>
      <c r="AP27" s="40"/>
      <c r="AQ27" s="35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17:B27" name="Rango1_6_2"/>
  </protectedRanges>
  <autoFilter ref="A2:AR2" xr:uid="{5BBFE525-262C-4607-BA32-16A224655F9D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8C201-BF98-4274-80C2-DF1F7FBE8788}">
  <dimension ref="B1:J42"/>
  <sheetViews>
    <sheetView showGridLines="0" tabSelected="1" zoomScaleNormal="100" workbookViewId="0">
      <selection activeCell="N16" sqref="N16"/>
    </sheetView>
  </sheetViews>
  <sheetFormatPr baseColWidth="10" defaultColWidth="10.90625" defaultRowHeight="12.5" x14ac:dyDescent="0.25"/>
  <cols>
    <col min="1" max="1" width="1" style="44" customWidth="1"/>
    <col min="2" max="2" width="10.90625" style="44"/>
    <col min="3" max="3" width="17.54296875" style="44" customWidth="1"/>
    <col min="4" max="4" width="11.54296875" style="44" customWidth="1"/>
    <col min="5" max="8" width="10.90625" style="44"/>
    <col min="9" max="9" width="22.54296875" style="44" customWidth="1"/>
    <col min="10" max="10" width="14" style="44" customWidth="1"/>
    <col min="11" max="11" width="1.81640625" style="44" customWidth="1"/>
    <col min="12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108</v>
      </c>
      <c r="E2" s="48"/>
      <c r="F2" s="48"/>
      <c r="G2" s="48"/>
      <c r="H2" s="48"/>
      <c r="I2" s="49"/>
      <c r="J2" s="50" t="s">
        <v>13</v>
      </c>
    </row>
    <row r="3" spans="2:10" ht="15.7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57"/>
      <c r="E4" s="58"/>
      <c r="F4" s="58"/>
      <c r="G4" s="58"/>
      <c r="H4" s="58"/>
      <c r="I4" s="59"/>
      <c r="J4" s="60"/>
    </row>
    <row r="5" spans="2:10" ht="13" x14ac:dyDescent="0.25">
      <c r="B5" s="51"/>
      <c r="C5" s="52"/>
      <c r="D5" s="61" t="s">
        <v>109</v>
      </c>
      <c r="E5" s="62"/>
      <c r="F5" s="62"/>
      <c r="G5" s="62"/>
      <c r="H5" s="62"/>
      <c r="I5" s="63"/>
      <c r="J5" s="63" t="s">
        <v>110</v>
      </c>
    </row>
    <row r="6" spans="2:10" ht="13.5" thickBot="1" x14ac:dyDescent="0.3">
      <c r="B6" s="64"/>
      <c r="C6" s="65"/>
      <c r="D6" s="66"/>
      <c r="E6" s="67"/>
      <c r="F6" s="67"/>
      <c r="G6" s="67"/>
      <c r="H6" s="67"/>
      <c r="I6" s="68"/>
      <c r="J6" s="69"/>
    </row>
    <row r="7" spans="2:10" x14ac:dyDescent="0.25">
      <c r="B7" s="70"/>
      <c r="J7" s="71"/>
    </row>
    <row r="8" spans="2:10" x14ac:dyDescent="0.25">
      <c r="B8" s="70"/>
      <c r="J8" s="71"/>
    </row>
    <row r="9" spans="2:10" x14ac:dyDescent="0.25">
      <c r="B9" s="70"/>
      <c r="C9" s="44" t="str">
        <f ca="1">+CONCATENATE("Santiago de Cali, ",TEXT(TODAY(),"MMMM DD YYYY"))</f>
        <v>Santiago de Cali, mayo 11 2025</v>
      </c>
      <c r="J9" s="71"/>
    </row>
    <row r="10" spans="2:10" ht="13" x14ac:dyDescent="0.3">
      <c r="B10" s="70"/>
      <c r="C10" s="72"/>
      <c r="E10" s="73"/>
      <c r="H10" s="74"/>
      <c r="J10" s="71"/>
    </row>
    <row r="11" spans="2:10" x14ac:dyDescent="0.25">
      <c r="B11" s="70"/>
      <c r="J11" s="71"/>
    </row>
    <row r="12" spans="2:10" ht="13" x14ac:dyDescent="0.3">
      <c r="B12" s="70"/>
      <c r="C12" s="72" t="s">
        <v>138</v>
      </c>
      <c r="J12" s="71"/>
    </row>
    <row r="13" spans="2:10" ht="13" x14ac:dyDescent="0.3">
      <c r="B13" s="70"/>
      <c r="C13" s="72" t="s">
        <v>139</v>
      </c>
      <c r="J13" s="71"/>
    </row>
    <row r="14" spans="2:10" x14ac:dyDescent="0.25">
      <c r="B14" s="70"/>
      <c r="J14" s="71"/>
    </row>
    <row r="15" spans="2:10" x14ac:dyDescent="0.25">
      <c r="B15" s="70"/>
      <c r="C15" s="44" t="s">
        <v>140</v>
      </c>
      <c r="J15" s="71"/>
    </row>
    <row r="16" spans="2:10" x14ac:dyDescent="0.25">
      <c r="B16" s="70"/>
      <c r="C16" s="75"/>
      <c r="J16" s="71"/>
    </row>
    <row r="17" spans="2:10" ht="13" x14ac:dyDescent="0.25">
      <c r="B17" s="70"/>
      <c r="C17" s="44" t="s">
        <v>141</v>
      </c>
      <c r="D17" s="73"/>
      <c r="H17" s="76" t="s">
        <v>111</v>
      </c>
      <c r="I17" s="77" t="s">
        <v>112</v>
      </c>
      <c r="J17" s="71"/>
    </row>
    <row r="18" spans="2:10" ht="13" x14ac:dyDescent="0.3">
      <c r="B18" s="70"/>
      <c r="C18" s="72" t="s">
        <v>113</v>
      </c>
      <c r="D18" s="72"/>
      <c r="E18" s="72"/>
      <c r="F18" s="72"/>
      <c r="H18" s="78">
        <v>25</v>
      </c>
      <c r="I18" s="79">
        <v>6846787</v>
      </c>
      <c r="J18" s="71"/>
    </row>
    <row r="19" spans="2:10" x14ac:dyDescent="0.25">
      <c r="B19" s="70"/>
      <c r="C19" s="44" t="s">
        <v>114</v>
      </c>
      <c r="H19" s="80">
        <v>0</v>
      </c>
      <c r="I19" s="81">
        <v>0</v>
      </c>
      <c r="J19" s="71"/>
    </row>
    <row r="20" spans="2:10" x14ac:dyDescent="0.25">
      <c r="B20" s="70"/>
      <c r="C20" s="44" t="s">
        <v>115</v>
      </c>
      <c r="H20" s="80">
        <v>0</v>
      </c>
      <c r="I20" s="81">
        <v>0</v>
      </c>
      <c r="J20" s="71"/>
    </row>
    <row r="21" spans="2:10" x14ac:dyDescent="0.25">
      <c r="B21" s="70"/>
      <c r="C21" s="44" t="s">
        <v>116</v>
      </c>
      <c r="H21" s="80">
        <v>25</v>
      </c>
      <c r="I21" s="81">
        <v>6846787</v>
      </c>
      <c r="J21" s="71"/>
    </row>
    <row r="22" spans="2:10" x14ac:dyDescent="0.25">
      <c r="B22" s="70"/>
      <c r="C22" s="44" t="s">
        <v>117</v>
      </c>
      <c r="H22" s="80">
        <v>0</v>
      </c>
      <c r="I22" s="81">
        <v>0</v>
      </c>
      <c r="J22" s="71"/>
    </row>
    <row r="23" spans="2:10" x14ac:dyDescent="0.25">
      <c r="B23" s="70"/>
      <c r="C23" s="44" t="s">
        <v>118</v>
      </c>
      <c r="H23" s="80">
        <v>0</v>
      </c>
      <c r="I23" s="81">
        <v>0</v>
      </c>
      <c r="J23" s="71"/>
    </row>
    <row r="24" spans="2:10" ht="13" thickBot="1" x14ac:dyDescent="0.3">
      <c r="B24" s="70"/>
      <c r="C24" s="44" t="s">
        <v>119</v>
      </c>
      <c r="H24" s="82">
        <v>0</v>
      </c>
      <c r="I24" s="83">
        <v>0</v>
      </c>
      <c r="J24" s="71"/>
    </row>
    <row r="25" spans="2:10" ht="13" x14ac:dyDescent="0.3">
      <c r="B25" s="70"/>
      <c r="C25" s="72" t="s">
        <v>120</v>
      </c>
      <c r="D25" s="72"/>
      <c r="E25" s="72"/>
      <c r="F25" s="72"/>
      <c r="H25" s="78">
        <f>H19+H20+H21+H22+H24+H23</f>
        <v>25</v>
      </c>
      <c r="I25" s="79">
        <f>I19+I20+I21+I22+I24+I23</f>
        <v>6846787</v>
      </c>
      <c r="J25" s="71"/>
    </row>
    <row r="26" spans="2:10" x14ac:dyDescent="0.25">
      <c r="B26" s="70"/>
      <c r="C26" s="44" t="s">
        <v>121</v>
      </c>
      <c r="H26" s="80">
        <v>0</v>
      </c>
      <c r="I26" s="81">
        <v>0</v>
      </c>
      <c r="J26" s="71"/>
    </row>
    <row r="27" spans="2:10" ht="13" thickBot="1" x14ac:dyDescent="0.3">
      <c r="B27" s="70"/>
      <c r="C27" s="44" t="s">
        <v>49</v>
      </c>
      <c r="H27" s="82">
        <v>0</v>
      </c>
      <c r="I27" s="83">
        <v>0</v>
      </c>
      <c r="J27" s="71"/>
    </row>
    <row r="28" spans="2:10" ht="13" x14ac:dyDescent="0.3">
      <c r="B28" s="70"/>
      <c r="C28" s="72" t="s">
        <v>122</v>
      </c>
      <c r="D28" s="72"/>
      <c r="E28" s="72"/>
      <c r="F28" s="72"/>
      <c r="H28" s="78">
        <f>H26+H27</f>
        <v>0</v>
      </c>
      <c r="I28" s="79">
        <f>I26+I27</f>
        <v>0</v>
      </c>
      <c r="J28" s="71"/>
    </row>
    <row r="29" spans="2:10" ht="13.5" thickBot="1" x14ac:dyDescent="0.35">
      <c r="B29" s="70"/>
      <c r="C29" s="44" t="s">
        <v>123</v>
      </c>
      <c r="D29" s="72"/>
      <c r="E29" s="72"/>
      <c r="F29" s="72"/>
      <c r="H29" s="82">
        <v>0</v>
      </c>
      <c r="I29" s="83">
        <v>0</v>
      </c>
      <c r="J29" s="71"/>
    </row>
    <row r="30" spans="2:10" ht="13" x14ac:dyDescent="0.3">
      <c r="B30" s="70"/>
      <c r="C30" s="72" t="s">
        <v>124</v>
      </c>
      <c r="D30" s="72"/>
      <c r="E30" s="72"/>
      <c r="F30" s="72"/>
      <c r="H30" s="80">
        <f>H29</f>
        <v>0</v>
      </c>
      <c r="I30" s="81">
        <f>I29</f>
        <v>0</v>
      </c>
      <c r="J30" s="71"/>
    </row>
    <row r="31" spans="2:10" ht="13" x14ac:dyDescent="0.3">
      <c r="B31" s="70"/>
      <c r="C31" s="72"/>
      <c r="D31" s="72"/>
      <c r="E31" s="72"/>
      <c r="F31" s="72"/>
      <c r="H31" s="84"/>
      <c r="I31" s="79"/>
      <c r="J31" s="71"/>
    </row>
    <row r="32" spans="2:10" ht="13.5" thickBot="1" x14ac:dyDescent="0.35">
      <c r="B32" s="70"/>
      <c r="C32" s="72" t="s">
        <v>125</v>
      </c>
      <c r="D32" s="72"/>
      <c r="H32" s="85">
        <f>H25+H28+H30</f>
        <v>25</v>
      </c>
      <c r="I32" s="86">
        <f>I25+I28+I30</f>
        <v>6846787</v>
      </c>
      <c r="J32" s="71"/>
    </row>
    <row r="33" spans="2:10" ht="13.5" thickTop="1" x14ac:dyDescent="0.3">
      <c r="B33" s="70"/>
      <c r="C33" s="72"/>
      <c r="D33" s="72"/>
      <c r="H33" s="87">
        <f>+H18-H32</f>
        <v>0</v>
      </c>
      <c r="I33" s="81">
        <f>+I18-I32</f>
        <v>0</v>
      </c>
      <c r="J33" s="71"/>
    </row>
    <row r="34" spans="2:10" x14ac:dyDescent="0.25">
      <c r="B34" s="70"/>
      <c r="G34" s="87"/>
      <c r="H34" s="87"/>
      <c r="I34" s="87"/>
      <c r="J34" s="71"/>
    </row>
    <row r="35" spans="2:10" x14ac:dyDescent="0.25">
      <c r="B35" s="70"/>
      <c r="G35" s="87"/>
      <c r="H35" s="87"/>
      <c r="I35" s="87"/>
      <c r="J35" s="71"/>
    </row>
    <row r="36" spans="2:10" ht="13" x14ac:dyDescent="0.3">
      <c r="B36" s="70"/>
      <c r="C36" s="72"/>
      <c r="G36" s="87"/>
      <c r="H36" s="87"/>
      <c r="I36" s="87"/>
      <c r="J36" s="71"/>
    </row>
    <row r="37" spans="2:10" ht="13.5" thickBot="1" x14ac:dyDescent="0.35">
      <c r="B37" s="70"/>
      <c r="C37" s="88" t="s">
        <v>126</v>
      </c>
      <c r="D37" s="89"/>
      <c r="H37" s="88" t="s">
        <v>127</v>
      </c>
      <c r="I37" s="89"/>
      <c r="J37" s="71"/>
    </row>
    <row r="38" spans="2:10" ht="13" x14ac:dyDescent="0.3">
      <c r="B38" s="70"/>
      <c r="C38" s="72" t="s">
        <v>128</v>
      </c>
      <c r="D38" s="87"/>
      <c r="H38" s="90" t="s">
        <v>129</v>
      </c>
      <c r="I38" s="87"/>
      <c r="J38" s="71"/>
    </row>
    <row r="39" spans="2:10" ht="13" x14ac:dyDescent="0.3">
      <c r="B39" s="70"/>
      <c r="C39" s="72" t="s">
        <v>24</v>
      </c>
      <c r="H39" s="72" t="s">
        <v>130</v>
      </c>
      <c r="I39" s="87"/>
      <c r="J39" s="71"/>
    </row>
    <row r="40" spans="2:10" x14ac:dyDescent="0.25">
      <c r="B40" s="70"/>
      <c r="G40" s="87"/>
      <c r="H40" s="87"/>
      <c r="I40" s="87"/>
      <c r="J40" s="71"/>
    </row>
    <row r="41" spans="2:10" ht="12.75" customHeight="1" x14ac:dyDescent="0.25">
      <c r="B41" s="70"/>
      <c r="C41" s="91" t="s">
        <v>131</v>
      </c>
      <c r="D41" s="91"/>
      <c r="E41" s="91"/>
      <c r="F41" s="91"/>
      <c r="G41" s="91"/>
      <c r="H41" s="91"/>
      <c r="I41" s="91"/>
      <c r="J41" s="71"/>
    </row>
    <row r="42" spans="2:10" ht="18.75" customHeight="1" thickBot="1" x14ac:dyDescent="0.3">
      <c r="B42" s="92"/>
      <c r="C42" s="93"/>
      <c r="D42" s="93"/>
      <c r="E42" s="93"/>
      <c r="F42" s="93"/>
      <c r="G42" s="93"/>
      <c r="H42" s="93"/>
      <c r="I42" s="93"/>
      <c r="J42" s="94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A6E6D-3211-4230-9445-7862879FCFA2}">
  <dimension ref="B1:J37"/>
  <sheetViews>
    <sheetView showGridLines="0" zoomScale="84" zoomScaleNormal="84" zoomScaleSheetLayoutView="100" workbookViewId="0">
      <selection activeCell="I23" sqref="I23"/>
    </sheetView>
  </sheetViews>
  <sheetFormatPr baseColWidth="10" defaultColWidth="11.453125" defaultRowHeight="12.5" x14ac:dyDescent="0.25"/>
  <cols>
    <col min="1" max="1" width="4.453125" style="44" customWidth="1"/>
    <col min="2" max="2" width="11.453125" style="44"/>
    <col min="3" max="3" width="12.81640625" style="44" customWidth="1"/>
    <col min="4" max="4" width="22" style="44" customWidth="1"/>
    <col min="5" max="8" width="11.453125" style="44"/>
    <col min="9" max="9" width="24.81640625" style="44" customWidth="1"/>
    <col min="10" max="10" width="12.54296875" style="44" customWidth="1"/>
    <col min="11" max="11" width="1.81640625" style="44" customWidth="1"/>
    <col min="12" max="16384" width="11.453125" style="44"/>
  </cols>
  <sheetData>
    <row r="1" spans="2:10" ht="18" customHeight="1" thickBot="1" x14ac:dyDescent="0.3"/>
    <row r="2" spans="2:10" ht="19.5" customHeight="1" x14ac:dyDescent="0.25">
      <c r="B2" s="45"/>
      <c r="C2" s="46"/>
      <c r="D2" s="47" t="s">
        <v>132</v>
      </c>
      <c r="E2" s="48"/>
      <c r="F2" s="48"/>
      <c r="G2" s="48"/>
      <c r="H2" s="48"/>
      <c r="I2" s="49"/>
      <c r="J2" s="50" t="s">
        <v>13</v>
      </c>
    </row>
    <row r="3" spans="2:10" ht="15.7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E4" s="58"/>
      <c r="F4" s="58"/>
      <c r="G4" s="58"/>
      <c r="H4" s="58"/>
      <c r="I4" s="59"/>
      <c r="J4" s="60"/>
    </row>
    <row r="5" spans="2:10" ht="13" x14ac:dyDescent="0.25">
      <c r="B5" s="51"/>
      <c r="C5" s="52"/>
      <c r="D5" s="95" t="s">
        <v>133</v>
      </c>
      <c r="E5" s="96"/>
      <c r="F5" s="96"/>
      <c r="G5" s="96"/>
      <c r="H5" s="96"/>
      <c r="I5" s="97"/>
      <c r="J5" s="63" t="s">
        <v>14</v>
      </c>
    </row>
    <row r="6" spans="2:10" ht="13.5" thickBot="1" x14ac:dyDescent="0.3">
      <c r="B6" s="64"/>
      <c r="C6" s="65"/>
      <c r="D6" s="66"/>
      <c r="E6" s="67"/>
      <c r="F6" s="67"/>
      <c r="G6" s="67"/>
      <c r="H6" s="67"/>
      <c r="I6" s="68"/>
      <c r="J6" s="69"/>
    </row>
    <row r="7" spans="2:10" x14ac:dyDescent="0.25">
      <c r="B7" s="70"/>
      <c r="J7" s="71"/>
    </row>
    <row r="8" spans="2:10" x14ac:dyDescent="0.25">
      <c r="B8" s="70"/>
      <c r="J8" s="71"/>
    </row>
    <row r="9" spans="2:10" x14ac:dyDescent="0.25">
      <c r="B9" s="70"/>
      <c r="C9" s="44" t="str">
        <f ca="1">+'FOR-CSA-018'!C9</f>
        <v>Santiago de Cali, mayo 11 2025</v>
      </c>
      <c r="D9" s="74"/>
      <c r="E9" s="73"/>
      <c r="J9" s="71"/>
    </row>
    <row r="10" spans="2:10" ht="13" x14ac:dyDescent="0.3">
      <c r="B10" s="70"/>
      <c r="C10" s="72"/>
      <c r="J10" s="71"/>
    </row>
    <row r="11" spans="2:10" ht="13" x14ac:dyDescent="0.3">
      <c r="B11" s="70"/>
      <c r="C11" s="72" t="str">
        <f>+'FOR-CSA-018'!C12</f>
        <v>Señores : ESE FABIO JARAMILLO LONDOÑO</v>
      </c>
      <c r="J11" s="71"/>
    </row>
    <row r="12" spans="2:10" ht="13" x14ac:dyDescent="0.3">
      <c r="B12" s="70"/>
      <c r="C12" s="72" t="str">
        <f>+'FOR-CSA-018'!C13</f>
        <v>NIT: 900211468</v>
      </c>
      <c r="J12" s="71"/>
    </row>
    <row r="13" spans="2:10" x14ac:dyDescent="0.25">
      <c r="B13" s="70"/>
      <c r="J13" s="71"/>
    </row>
    <row r="14" spans="2:10" x14ac:dyDescent="0.25">
      <c r="B14" s="70"/>
      <c r="C14" s="44" t="s">
        <v>134</v>
      </c>
      <c r="J14" s="71"/>
    </row>
    <row r="15" spans="2:10" x14ac:dyDescent="0.25">
      <c r="B15" s="70"/>
      <c r="C15" s="75"/>
      <c r="J15" s="71"/>
    </row>
    <row r="16" spans="2:10" ht="13" x14ac:dyDescent="0.3">
      <c r="B16" s="70"/>
      <c r="C16" s="98"/>
      <c r="D16" s="73"/>
      <c r="H16" s="99" t="s">
        <v>111</v>
      </c>
      <c r="I16" s="99" t="s">
        <v>112</v>
      </c>
      <c r="J16" s="71"/>
    </row>
    <row r="17" spans="2:10" ht="13" x14ac:dyDescent="0.3">
      <c r="B17" s="70"/>
      <c r="C17" s="72" t="str">
        <f>+'FOR-CSA-018'!C17</f>
        <v>Con Corte al dia: 30/04/2025</v>
      </c>
      <c r="D17" s="72"/>
      <c r="E17" s="72"/>
      <c r="F17" s="72"/>
      <c r="H17" s="100">
        <f>+SUM(H18:H23)</f>
        <v>25</v>
      </c>
      <c r="I17" s="101">
        <f>+SUM(I18:I23)</f>
        <v>6846787</v>
      </c>
      <c r="J17" s="71"/>
    </row>
    <row r="18" spans="2:10" x14ac:dyDescent="0.25">
      <c r="B18" s="70"/>
      <c r="C18" s="44" t="s">
        <v>114</v>
      </c>
      <c r="H18" s="102">
        <f>+'FOR-CSA-018'!H19</f>
        <v>0</v>
      </c>
      <c r="I18" s="103">
        <f>+'FOR-CSA-018'!I19</f>
        <v>0</v>
      </c>
      <c r="J18" s="71"/>
    </row>
    <row r="19" spans="2:10" x14ac:dyDescent="0.25">
      <c r="B19" s="70"/>
      <c r="C19" s="44" t="s">
        <v>115</v>
      </c>
      <c r="H19" s="102">
        <f>+'FOR-CSA-018'!H20</f>
        <v>0</v>
      </c>
      <c r="I19" s="103">
        <f>+'FOR-CSA-018'!I20</f>
        <v>0</v>
      </c>
      <c r="J19" s="71"/>
    </row>
    <row r="20" spans="2:10" x14ac:dyDescent="0.25">
      <c r="B20" s="70"/>
      <c r="C20" s="44" t="s">
        <v>116</v>
      </c>
      <c r="H20" s="102">
        <f>+'FOR-CSA-018'!H21</f>
        <v>25</v>
      </c>
      <c r="I20" s="103">
        <f>+'FOR-CSA-018'!I21</f>
        <v>6846787</v>
      </c>
      <c r="J20" s="71"/>
    </row>
    <row r="21" spans="2:10" x14ac:dyDescent="0.25">
      <c r="B21" s="70"/>
      <c r="C21" s="44" t="s">
        <v>117</v>
      </c>
      <c r="H21" s="102">
        <f>+'FOR-CSA-018'!H22</f>
        <v>0</v>
      </c>
      <c r="I21" s="103">
        <f>+'FOR-CSA-018'!I22</f>
        <v>0</v>
      </c>
      <c r="J21" s="71"/>
    </row>
    <row r="22" spans="2:10" x14ac:dyDescent="0.25">
      <c r="B22" s="70"/>
      <c r="C22" s="44" t="s">
        <v>118</v>
      </c>
      <c r="H22" s="102">
        <f>+'FOR-CSA-018'!H23</f>
        <v>0</v>
      </c>
      <c r="I22" s="103">
        <f>+'FOR-CSA-018'!I23</f>
        <v>0</v>
      </c>
      <c r="J22" s="71"/>
    </row>
    <row r="23" spans="2:10" x14ac:dyDescent="0.25">
      <c r="B23" s="70"/>
      <c r="C23" s="44" t="s">
        <v>135</v>
      </c>
      <c r="H23" s="102">
        <f>+'FOR-CSA-018'!H24</f>
        <v>0</v>
      </c>
      <c r="I23" s="103">
        <f>+'FOR-CSA-018'!I24</f>
        <v>0</v>
      </c>
      <c r="J23" s="71"/>
    </row>
    <row r="24" spans="2:10" ht="13" x14ac:dyDescent="0.3">
      <c r="B24" s="70"/>
      <c r="C24" s="72" t="s">
        <v>136</v>
      </c>
      <c r="D24" s="72"/>
      <c r="E24" s="72"/>
      <c r="F24" s="72"/>
      <c r="H24" s="100">
        <f>SUM(H18:H23)</f>
        <v>25</v>
      </c>
      <c r="I24" s="101">
        <f>+SUBTOTAL(9,I18:I23)</f>
        <v>6846787</v>
      </c>
      <c r="J24" s="71"/>
    </row>
    <row r="25" spans="2:10" ht="13.5" thickBot="1" x14ac:dyDescent="0.35">
      <c r="B25" s="70"/>
      <c r="C25" s="72"/>
      <c r="D25" s="72"/>
      <c r="H25" s="104"/>
      <c r="I25" s="105"/>
      <c r="J25" s="71"/>
    </row>
    <row r="26" spans="2:10" ht="13.5" thickTop="1" x14ac:dyDescent="0.3">
      <c r="B26" s="70"/>
      <c r="C26" s="72"/>
      <c r="D26" s="72"/>
      <c r="H26" s="87"/>
      <c r="I26" s="81"/>
      <c r="J26" s="71"/>
    </row>
    <row r="27" spans="2:10" ht="13" x14ac:dyDescent="0.3">
      <c r="B27" s="70"/>
      <c r="C27" s="72"/>
      <c r="D27" s="72"/>
      <c r="H27" s="87"/>
      <c r="I27" s="81"/>
      <c r="J27" s="71"/>
    </row>
    <row r="28" spans="2:10" ht="13" x14ac:dyDescent="0.3">
      <c r="B28" s="70"/>
      <c r="C28" s="72"/>
      <c r="D28" s="72"/>
      <c r="H28" s="87"/>
      <c r="I28" s="81"/>
      <c r="J28" s="71"/>
    </row>
    <row r="29" spans="2:10" x14ac:dyDescent="0.25">
      <c r="B29" s="70"/>
      <c r="G29" s="87"/>
      <c r="H29" s="87"/>
      <c r="I29" s="87"/>
      <c r="J29" s="71"/>
    </row>
    <row r="30" spans="2:10" ht="13.5" thickBot="1" x14ac:dyDescent="0.35">
      <c r="B30" s="70"/>
      <c r="C30" s="88" t="str">
        <f>+'FOR-CSA-018'!C37</f>
        <v>Nombre</v>
      </c>
      <c r="D30" s="88"/>
      <c r="G30" s="88" t="str">
        <f>+'FOR-CSA-018'!H37</f>
        <v>Lizeth Ome G.</v>
      </c>
      <c r="H30" s="89"/>
      <c r="I30" s="87"/>
      <c r="J30" s="71"/>
    </row>
    <row r="31" spans="2:10" ht="13" x14ac:dyDescent="0.3">
      <c r="B31" s="70"/>
      <c r="C31" s="90" t="str">
        <f>+'FOR-CSA-018'!C38</f>
        <v>Cargo</v>
      </c>
      <c r="D31" s="90"/>
      <c r="G31" s="90" t="str">
        <f>+'FOR-CSA-018'!H38</f>
        <v>Cartera - Cuentas Salud</v>
      </c>
      <c r="H31" s="87"/>
      <c r="I31" s="87"/>
      <c r="J31" s="71"/>
    </row>
    <row r="32" spans="2:10" ht="13" x14ac:dyDescent="0.3">
      <c r="B32" s="70"/>
      <c r="C32" s="90" t="str">
        <f>+'FOR-CSA-018'!C39</f>
        <v>ESE FABIO JARAMILLO LONDOÑO</v>
      </c>
      <c r="D32" s="90"/>
      <c r="G32" s="90" t="str">
        <f>+'FOR-CSA-018'!H39</f>
        <v>EPS Comfenalco Valle.</v>
      </c>
      <c r="H32" s="87"/>
      <c r="I32" s="87"/>
      <c r="J32" s="71"/>
    </row>
    <row r="33" spans="2:10" ht="13" x14ac:dyDescent="0.3">
      <c r="B33" s="70"/>
      <c r="C33" s="90"/>
      <c r="D33" s="90"/>
      <c r="G33" s="90"/>
      <c r="H33" s="87"/>
      <c r="I33" s="87"/>
      <c r="J33" s="71"/>
    </row>
    <row r="34" spans="2:10" ht="13" x14ac:dyDescent="0.3">
      <c r="B34" s="70"/>
      <c r="C34" s="90"/>
      <c r="D34" s="90"/>
      <c r="G34" s="90"/>
      <c r="H34" s="87"/>
      <c r="I34" s="87"/>
      <c r="J34" s="71"/>
    </row>
    <row r="35" spans="2:10" ht="14" x14ac:dyDescent="0.25">
      <c r="B35" s="70"/>
      <c r="C35" s="106" t="s">
        <v>137</v>
      </c>
      <c r="D35" s="106"/>
      <c r="E35" s="106"/>
      <c r="F35" s="106"/>
      <c r="G35" s="106"/>
      <c r="H35" s="106"/>
      <c r="I35" s="106"/>
      <c r="J35" s="71"/>
    </row>
    <row r="36" spans="2:10" ht="13" x14ac:dyDescent="0.3">
      <c r="B36" s="70"/>
      <c r="C36" s="90"/>
      <c r="D36" s="90"/>
      <c r="G36" s="90"/>
      <c r="H36" s="87"/>
      <c r="I36" s="87"/>
      <c r="J36" s="71"/>
    </row>
    <row r="37" spans="2:10" ht="18.75" customHeight="1" thickBot="1" x14ac:dyDescent="0.3">
      <c r="B37" s="92"/>
      <c r="C37" s="93"/>
      <c r="D37" s="93"/>
      <c r="E37" s="93"/>
      <c r="F37" s="93"/>
      <c r="G37" s="89"/>
      <c r="H37" s="89"/>
      <c r="I37" s="89"/>
      <c r="J37" s="94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2025-05-12T03:06:02Z</dcterms:modified>
</cp:coreProperties>
</file>